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Andreev\Desktop\Новая папка\Филиалы\МОСКВА\! На Темирязевская\БР\10 ЦСПКО\"/>
    </mc:Choice>
  </mc:AlternateContent>
  <bookViews>
    <workbookView xWindow="-15" yWindow="45" windowWidth="20130" windowHeight="4725"/>
  </bookViews>
  <sheets>
    <sheet name="СМР" sheetId="20734" r:id="rId1"/>
  </sheets>
  <definedNames>
    <definedName name="a01_СС_Титул_pre_rep">#REF!</definedName>
    <definedName name="a02_СС_Шапка_pre_rep">#REF!</definedName>
    <definedName name="a06_СС_Лимитированные_pre_rep">#REF!</definedName>
    <definedName name="a08_СС_ЗаголовокЛимит_pre_rep">#REF!</definedName>
    <definedName name="a11_О_Титул_pre_rep">#REF!</definedName>
    <definedName name="a12_О_Шапка_pre_rep">#REF!</definedName>
    <definedName name="a14_О_ИтогГрафы_pre_rep">#REF!</definedName>
    <definedName name="a16_О_Лимитированные_pre_rep">#REF!</definedName>
    <definedName name="a17_О_Концовка_pre_rep">#REF!</definedName>
    <definedName name="a23_С_Заголовок_pre_rep">#REF!</definedName>
    <definedName name="a24_С_ИтогГрафы_pre_rep">#REF!</definedName>
    <definedName name="a27_С_Концовка_pre_rep">#REF!</definedName>
    <definedName name="a33_Р_Заголовок_pre_rep">#REF!</definedName>
    <definedName name="a34_Р_ИтогГрафы_pre_rep">#REF!</definedName>
    <definedName name="a51_Ст_Строка_pre_rep">#REF!</definedName>
    <definedName name="a53_Ст_Индексы_pre_rep">#REF!</definedName>
    <definedName name="a54_Ст_НРиСП_pre_rep">#REF!</definedName>
    <definedName name="a61_ПСт_Подстрока_pre_rep">#REF!</definedName>
    <definedName name="_xlnm.Print_Area" localSheetId="0">СМР!$A$1:$J$158</definedName>
  </definedNames>
  <calcPr calcId="162913"/>
</workbook>
</file>

<file path=xl/calcChain.xml><?xml version="1.0" encoding="utf-8"?>
<calcChain xmlns="http://schemas.openxmlformats.org/spreadsheetml/2006/main">
  <c r="H135" i="20734" l="1"/>
  <c r="I133" i="20734"/>
  <c r="I126" i="20734"/>
  <c r="I108" i="20734"/>
  <c r="I80" i="20734"/>
  <c r="I73" i="20734"/>
  <c r="I30" i="20734"/>
  <c r="I14" i="20734"/>
  <c r="D50" i="20734" l="1"/>
  <c r="H40" i="20734"/>
  <c r="F40" i="20734"/>
  <c r="I40" i="20734" s="1"/>
  <c r="H28" i="20734"/>
  <c r="F28" i="20734"/>
  <c r="I28" i="20734" s="1"/>
  <c r="H26" i="20734" l="1"/>
  <c r="F26" i="20734"/>
  <c r="I26" i="20734" s="1"/>
  <c r="I36" i="20734"/>
  <c r="H36" i="20734"/>
  <c r="F36" i="20734"/>
  <c r="H37" i="20734" l="1"/>
  <c r="I37" i="20734" s="1"/>
  <c r="F37" i="20734"/>
  <c r="H71" i="20734"/>
  <c r="F71" i="20734"/>
  <c r="I71" i="20734" s="1"/>
  <c r="H76" i="20734"/>
  <c r="F76" i="20734"/>
  <c r="H34" i="20734"/>
  <c r="H17" i="20734"/>
  <c r="F17" i="20734"/>
  <c r="I17" i="20734" l="1"/>
  <c r="I76" i="20734"/>
  <c r="F34" i="20734"/>
  <c r="I34" i="20734"/>
  <c r="F121" i="20734"/>
  <c r="H121" i="20734"/>
  <c r="F122" i="20734"/>
  <c r="H122" i="20734"/>
  <c r="F123" i="20734"/>
  <c r="H123" i="20734"/>
  <c r="F124" i="20734"/>
  <c r="H124" i="20734"/>
  <c r="F125" i="20734"/>
  <c r="H125" i="20734"/>
  <c r="I125" i="20734" l="1"/>
  <c r="I123" i="20734"/>
  <c r="I122" i="20734"/>
  <c r="I121" i="20734"/>
  <c r="I124" i="20734"/>
  <c r="H129" i="20734"/>
  <c r="F129" i="20734"/>
  <c r="I129" i="20734" l="1"/>
  <c r="H120" i="20734"/>
  <c r="F120" i="20734"/>
  <c r="H131" i="20734"/>
  <c r="F131" i="20734"/>
  <c r="F92" i="20734"/>
  <c r="H92" i="20734"/>
  <c r="F93" i="20734"/>
  <c r="H93" i="20734"/>
  <c r="I120" i="20734" l="1"/>
  <c r="I131" i="20734"/>
  <c r="I92" i="20734"/>
  <c r="I93" i="20734"/>
  <c r="H117" i="20734" l="1"/>
  <c r="F117" i="20734"/>
  <c r="H115" i="20734"/>
  <c r="F115" i="20734"/>
  <c r="H114" i="20734"/>
  <c r="F114" i="20734"/>
  <c r="H113" i="20734"/>
  <c r="F113" i="20734"/>
  <c r="H112" i="20734"/>
  <c r="F112" i="20734"/>
  <c r="H111" i="20734"/>
  <c r="F111" i="20734"/>
  <c r="I112" i="20734" l="1"/>
  <c r="I113" i="20734"/>
  <c r="I115" i="20734"/>
  <c r="I117" i="20734"/>
  <c r="I111" i="20734"/>
  <c r="I114" i="20734"/>
  <c r="F98" i="20734" l="1"/>
  <c r="H97" i="20734"/>
  <c r="F97" i="20734"/>
  <c r="H98" i="20734" l="1"/>
  <c r="I98" i="20734" s="1"/>
  <c r="I97" i="20734"/>
  <c r="H83" i="20734" l="1"/>
  <c r="F83" i="20734"/>
  <c r="I83" i="20734" l="1"/>
  <c r="H63" i="20734"/>
  <c r="H62" i="20734"/>
  <c r="F24" i="20734"/>
  <c r="H22" i="20734"/>
  <c r="F22" i="20734"/>
  <c r="H47" i="20734"/>
  <c r="F47" i="20734"/>
  <c r="F63" i="20734" l="1"/>
  <c r="I63" i="20734" s="1"/>
  <c r="F62" i="20734"/>
  <c r="I62" i="20734" s="1"/>
  <c r="H24" i="20734"/>
  <c r="I24" i="20734" s="1"/>
  <c r="I47" i="20734"/>
  <c r="I22" i="20734"/>
  <c r="H38" i="20734" l="1"/>
  <c r="F38" i="20734" l="1"/>
  <c r="I38" i="20734" s="1"/>
  <c r="H23" i="20734"/>
  <c r="F23" i="20734"/>
  <c r="I23" i="20734" l="1"/>
  <c r="F110" i="20734" l="1"/>
  <c r="H110" i="20734"/>
  <c r="I110" i="20734" l="1"/>
  <c r="H79" i="20734" l="1"/>
  <c r="F79" i="20734"/>
  <c r="H103" i="20734"/>
  <c r="F103" i="20734"/>
  <c r="H100" i="20734"/>
  <c r="F100" i="20734"/>
  <c r="H86" i="20734"/>
  <c r="F86" i="20734"/>
  <c r="H87" i="20734"/>
  <c r="F87" i="20734"/>
  <c r="I79" i="20734" l="1"/>
  <c r="I103" i="20734"/>
  <c r="I100" i="20734"/>
  <c r="I87" i="20734"/>
  <c r="I86" i="20734"/>
  <c r="H72" i="20734" l="1"/>
  <c r="F72" i="20734"/>
  <c r="I72" i="20734" l="1"/>
  <c r="H89" i="20734" l="1"/>
  <c r="F89" i="20734"/>
  <c r="I89" i="20734" l="1"/>
  <c r="F68" i="20734" l="1"/>
  <c r="F69" i="20734"/>
  <c r="F67" i="20734"/>
  <c r="H69" i="20734"/>
  <c r="H68" i="20734"/>
  <c r="H67" i="20734"/>
  <c r="H58" i="20734"/>
  <c r="F58" i="20734"/>
  <c r="I58" i="20734" l="1"/>
  <c r="I68" i="20734"/>
  <c r="I69" i="20734"/>
  <c r="I67" i="20734"/>
  <c r="H56" i="20734"/>
  <c r="F56" i="20734"/>
  <c r="H57" i="20734"/>
  <c r="F57" i="20734"/>
  <c r="I57" i="20734" l="1"/>
  <c r="I56" i="20734"/>
  <c r="H46" i="20734" l="1"/>
  <c r="F46" i="20734"/>
  <c r="I46" i="20734" l="1"/>
  <c r="H39" i="20734"/>
  <c r="F39" i="20734" l="1"/>
  <c r="I39" i="20734" s="1"/>
  <c r="H27" i="20734" l="1"/>
  <c r="F27" i="20734"/>
  <c r="I27" i="20734" l="1"/>
  <c r="H19" i="20734"/>
  <c r="F19" i="20734"/>
  <c r="H20" i="20734"/>
  <c r="F20" i="20734"/>
  <c r="H70" i="20734"/>
  <c r="F70" i="20734"/>
  <c r="H102" i="20734"/>
  <c r="F102" i="20734"/>
  <c r="H94" i="20734"/>
  <c r="F94" i="20734"/>
  <c r="I102" i="20734" l="1"/>
  <c r="I70" i="20734"/>
  <c r="I19" i="20734"/>
  <c r="I20" i="20734"/>
  <c r="I94" i="20734"/>
  <c r="H128" i="20734" l="1"/>
  <c r="H130" i="20734"/>
  <c r="H132" i="20734"/>
  <c r="F128" i="20734"/>
  <c r="F130" i="20734"/>
  <c r="F132" i="20734"/>
  <c r="H82" i="20734"/>
  <c r="H84" i="20734"/>
  <c r="H85" i="20734"/>
  <c r="H90" i="20734"/>
  <c r="H95" i="20734"/>
  <c r="H96" i="20734"/>
  <c r="H99" i="20734"/>
  <c r="H101" i="20734"/>
  <c r="H104" i="20734"/>
  <c r="H105" i="20734"/>
  <c r="H88" i="20734"/>
  <c r="H106" i="20734"/>
  <c r="H107" i="20734"/>
  <c r="F82" i="20734"/>
  <c r="F84" i="20734"/>
  <c r="F85" i="20734"/>
  <c r="F90" i="20734"/>
  <c r="F95" i="20734"/>
  <c r="F96" i="20734"/>
  <c r="F99" i="20734"/>
  <c r="F101" i="20734"/>
  <c r="F104" i="20734"/>
  <c r="F105" i="20734"/>
  <c r="F88" i="20734"/>
  <c r="F106" i="20734"/>
  <c r="F107" i="20734"/>
  <c r="H77" i="20734"/>
  <c r="H78" i="20734"/>
  <c r="F77" i="20734"/>
  <c r="F78" i="20734"/>
  <c r="H75" i="20734"/>
  <c r="F75" i="20734"/>
  <c r="H48" i="20734"/>
  <c r="H49" i="20734"/>
  <c r="H51" i="20734"/>
  <c r="H50" i="20734"/>
  <c r="H52" i="20734"/>
  <c r="H53" i="20734"/>
  <c r="H54" i="20734"/>
  <c r="H55" i="20734"/>
  <c r="H59" i="20734"/>
  <c r="H60" i="20734"/>
  <c r="H61" i="20734"/>
  <c r="H64" i="20734"/>
  <c r="H65" i="20734"/>
  <c r="H66" i="20734"/>
  <c r="F48" i="20734"/>
  <c r="F49" i="20734"/>
  <c r="F51" i="20734"/>
  <c r="F50" i="20734"/>
  <c r="F52" i="20734"/>
  <c r="F53" i="20734"/>
  <c r="F54" i="20734"/>
  <c r="F55" i="20734"/>
  <c r="F59" i="20734"/>
  <c r="F60" i="20734"/>
  <c r="F61" i="20734"/>
  <c r="F64" i="20734"/>
  <c r="F65" i="20734"/>
  <c r="F66" i="20734"/>
  <c r="H33" i="20734"/>
  <c r="H35" i="20734"/>
  <c r="H41" i="20734"/>
  <c r="H42" i="20734"/>
  <c r="H43" i="20734"/>
  <c r="F33" i="20734"/>
  <c r="F35" i="20734"/>
  <c r="F41" i="20734"/>
  <c r="F42" i="20734"/>
  <c r="F43" i="20734"/>
  <c r="H32" i="20734"/>
  <c r="F32" i="20734"/>
  <c r="H21" i="20734"/>
  <c r="H25" i="20734"/>
  <c r="H18" i="20734"/>
  <c r="H29" i="20734"/>
  <c r="F21" i="20734"/>
  <c r="F25" i="20734"/>
  <c r="F18" i="20734"/>
  <c r="F29" i="20734"/>
  <c r="H16" i="20734"/>
  <c r="F16" i="20734"/>
  <c r="H12" i="20734"/>
  <c r="H13" i="20734"/>
  <c r="F12" i="20734"/>
  <c r="F13" i="20734"/>
  <c r="H11" i="20734"/>
  <c r="F11" i="20734"/>
  <c r="I106" i="20734" l="1"/>
  <c r="I105" i="20734"/>
  <c r="I99" i="20734"/>
  <c r="I84" i="20734"/>
  <c r="I41" i="20734"/>
  <c r="I33" i="20734"/>
  <c r="I59" i="20734"/>
  <c r="I29" i="20734"/>
  <c r="I18" i="20734"/>
  <c r="I25" i="20734"/>
  <c r="I35" i="20734"/>
  <c r="I132" i="20734"/>
  <c r="I128" i="20734"/>
  <c r="I107" i="20734"/>
  <c r="I64" i="20734"/>
  <c r="I54" i="20734"/>
  <c r="I50" i="20734"/>
  <c r="I11" i="20734"/>
  <c r="I32" i="20734"/>
  <c r="I12" i="20734"/>
  <c r="I42" i="20734"/>
  <c r="I104" i="20734"/>
  <c r="I96" i="20734"/>
  <c r="I90" i="20734"/>
  <c r="I82" i="20734"/>
  <c r="I43" i="20734"/>
  <c r="I66" i="20734"/>
  <c r="I61" i="20734"/>
  <c r="I95" i="20734"/>
  <c r="I130" i="20734"/>
  <c r="I16" i="20734"/>
  <c r="I75" i="20734"/>
  <c r="I13" i="20734"/>
  <c r="I52" i="20734"/>
  <c r="I21" i="20734"/>
  <c r="I48" i="20734"/>
  <c r="I88" i="20734"/>
  <c r="I101" i="20734"/>
  <c r="I85" i="20734"/>
  <c r="I53" i="20734"/>
  <c r="I78" i="20734"/>
  <c r="I65" i="20734"/>
  <c r="I60" i="20734"/>
  <c r="I55" i="20734"/>
  <c r="I49" i="20734"/>
  <c r="I77" i="20734"/>
  <c r="I51" i="20734"/>
  <c r="J74" i="20734"/>
  <c r="I44" i="20734" l="1"/>
</calcChain>
</file>

<file path=xl/sharedStrings.xml><?xml version="1.0" encoding="utf-8"?>
<sst xmlns="http://schemas.openxmlformats.org/spreadsheetml/2006/main" count="254" uniqueCount="148">
  <si>
    <t>ИТОГО по смете:</t>
  </si>
  <si>
    <t xml:space="preserve">Наименование работ </t>
  </si>
  <si>
    <t>Един. изм.</t>
  </si>
  <si>
    <t>Объем работ</t>
  </si>
  <si>
    <t>Стоимость работ (включая НДС) в рублях.</t>
  </si>
  <si>
    <t>Всего стоимость работ и материалов</t>
  </si>
  <si>
    <t>единицы</t>
  </si>
  <si>
    <t>итого материал</t>
  </si>
  <si>
    <t>итого работа</t>
  </si>
  <si>
    <t xml:space="preserve">№  
п./п.  </t>
  </si>
  <si>
    <t>Стоимость материалов и оборудования (включая НДС) в рублях</t>
  </si>
  <si>
    <t>(типовая форма)</t>
  </si>
  <si>
    <t>В т.ч. НДС-20%</t>
  </si>
  <si>
    <t>к Договору подряда № ________</t>
  </si>
  <si>
    <t>Приложение №___</t>
  </si>
  <si>
    <t>Демонтажные работы</t>
  </si>
  <si>
    <t>Отделочные работы</t>
  </si>
  <si>
    <t>Комментарий Заказчика</t>
  </si>
  <si>
    <t>Комментарий Подрядчика</t>
  </si>
  <si>
    <t>Общие проектные работы</t>
  </si>
  <si>
    <t>компл</t>
  </si>
  <si>
    <t>Проект ЭОМ</t>
  </si>
  <si>
    <t>Проект ОВиК</t>
  </si>
  <si>
    <t>Итого по разделу</t>
  </si>
  <si>
    <t>м2</t>
  </si>
  <si>
    <t xml:space="preserve">Демонтаж существующих одностворчатых дверей </t>
  </si>
  <si>
    <t>шт</t>
  </si>
  <si>
    <t>м.п</t>
  </si>
  <si>
    <t>Устройство ПВХ плинтусов в цвет напольного покрытия (ламинат, линолеум)</t>
  </si>
  <si>
    <t>м.п.</t>
  </si>
  <si>
    <t>компл.</t>
  </si>
  <si>
    <t>Устройство ОВиК</t>
  </si>
  <si>
    <t>Устройство ЭОМ</t>
  </si>
  <si>
    <t>Прочие работы</t>
  </si>
  <si>
    <t>Устройство СКС</t>
  </si>
  <si>
    <t>Монтаж и подключение электрического щита с наполнением (автоматическими выключателями)</t>
  </si>
  <si>
    <t>Установка реле времени для автоматического включения рекламы (Таймер электронный астрономический суточный ТЭ-АС или аналог). На группу вывеска, реклама, лайт-боксы</t>
  </si>
  <si>
    <t>Монтаж кабель ВВГнг-ls 3x2.5 мм для розеточных групп</t>
  </si>
  <si>
    <t>Монтаж светильников светодиодных 36w 595х595х19 4500K 2900Лм призма IP40 в подвесной потолок</t>
  </si>
  <si>
    <t>Монтаж светильник круглый в потолок Arlight SP-TOR-TB400SB-25W 4000K или Artlight ART-SROUND 40 4000K.</t>
  </si>
  <si>
    <t>Монтаж кабеля для наружной рекламы</t>
  </si>
  <si>
    <t>Проведение комплекса замеров (лаборатория)</t>
  </si>
  <si>
    <t>Подготовка исполнительной документации</t>
  </si>
  <si>
    <t>Строительные работы</t>
  </si>
  <si>
    <t>Требования к качеству выполняемых работ - по нормам СНиП (там, где требуется качество лучше, чем в СНиП, требования и допуски формулируются отдельно). В графе "Материалы" указана стоимость материалов с доставкой на объект. На материалы должны быть учтены все запасы, отходы, нахлесты и т.д. согласно СНиП. В графе "Работы" указаны: итоговая стоимость работ с учетом оплаты труда рабочим, ИТР, руководству состава компании в т.ч. и в ночное время, доставки работников на объект, их проживание вне объекта, охраны объекта и находящихся на нем материалов и оборудования, временной защиты конструкций, оборудования и отделываемых поверхностей от порчи, кажддневная уборка, выгрузка-погрузка и переноска строительных материалов, монтаж-демонтаж подмостей, оплаты устройства временного электро (водо)снабжения, канализования, мероприятий по обеспечению на объекте необходимых мер по противопожарной безопасности и безопасности труда, спецодежды, устройства временных бытовых помещений для строителей, затраты на временную мебель, связь, интернет. В этой же графе учтены необходимое налогооблажение при оплате материалов и работ по б.н. расчету и сметная прибыль подрядчика, оформление исполнительной документации. Все перечисленное оговаривается и согласовывается на весь период комплексного ремонта по строительно-монтажным, отделочным работам и устройству инжененрных сетей.</t>
  </si>
  <si>
    <t>Вывоз строительного мусора, с выносом и погрузкой</t>
  </si>
  <si>
    <t>Устройство Н-образного усиления из трубы профильной 50х50х4мм вокруг дверей (внутри перегородки с фиксацией к перекрытию и полу, с покраской. С зашивкой поверхности ГКЛ</t>
  </si>
  <si>
    <t>Монтаж подвесного потолка типа Армстронг "Байкал", разм. 600х600мм. Подвесная система каркаса: Т-24. Цвет: белый.</t>
  </si>
  <si>
    <t>Устройство напольного покрытия из керамогранита Керама Марацци DD600500R Stone серый темный 600х600, на плиточном клее, с затиркой швов.
(пом.: тамбур, Операционный зал, Кабина клиента)</t>
  </si>
  <si>
    <t>от "_____" ___________ 2020 г.</t>
  </si>
  <si>
    <t>Установка и расключение распаячной коробки</t>
  </si>
  <si>
    <t>Устройство кабель-канала 80х60мм для монтажа розеток под столами, в комплекте с заглушками, углами и соединителями</t>
  </si>
  <si>
    <t xml:space="preserve">Изготовление и монтаж плинтуса из керамогранита Н=65мм с затиркой швов, шпаклёвкой и окраской примыканий к стене </t>
  </si>
  <si>
    <t>шт.</t>
  </si>
  <si>
    <t>Демонтаж плинтуса керамического (сапожка)</t>
  </si>
  <si>
    <t>Демонтаж перегородок из AL профиля</t>
  </si>
  <si>
    <t>Монтаж закладных деталей для блоков кондиционирования и LCD панелей  фанерой 10 мм, не менее 1.5*0.6 м</t>
  </si>
  <si>
    <t xml:space="preserve">Оклейка стен, колон и ниш, включая оконные и дверные откосы, армирующим шпатлёвку стеклохолстом "паутинка" </t>
  </si>
  <si>
    <t xml:space="preserve">Шпаклевка поверхностей стен, колон и ниш, включая оконные и дверные откосы, "под покраску" </t>
  </si>
  <si>
    <t>Шпаклевка поверхностей стен, колон и ниш, включая оконные и дверные откосы, под оклейку стеклохолстом "паутинка", для армирования шпатлевки. На углы монтируется малярный уголок.</t>
  </si>
  <si>
    <t>Шпаклевка поверхностей подвесного потолка из ГКЛ, под оклейку стеклохолстом "паутинка", для армирования шпатлевки.</t>
  </si>
  <si>
    <t xml:space="preserve">Оклейка поверхности подвесного потолка из ГКЛ , армирующим шпатлёвку стеклохолстом "паутинка" </t>
  </si>
  <si>
    <t xml:space="preserve">Шпаклевка поверхности подвесного потолка из ГКЛ, "под покраску" </t>
  </si>
  <si>
    <t>Демонтаж существующего подвесного потолка</t>
  </si>
  <si>
    <t>Демонтаж существующего напольного покрытия</t>
  </si>
  <si>
    <t>Устройство ревизионных люков</t>
  </si>
  <si>
    <t>Устройство отверстий в стенах и перекрытиях, с монтажом гильз для электропроводки</t>
  </si>
  <si>
    <t>Монтаж кабель ВВГнг-ls 3x1.5 мм для освещения, аварийного освещения, для системы лайтбоксов в окна</t>
  </si>
  <si>
    <r>
      <t xml:space="preserve">Монтаж и подключение </t>
    </r>
    <r>
      <rPr>
        <b/>
        <sz val="9"/>
        <rFont val="Times New Roman"/>
        <family val="1"/>
        <charset val="204"/>
      </rPr>
      <t>выключателя</t>
    </r>
    <r>
      <rPr>
        <sz val="9"/>
        <rFont val="Times New Roman"/>
        <family val="1"/>
        <charset val="204"/>
      </rPr>
      <t xml:space="preserve"> Legrand серия Valena или Etika цвет белый (в компл. рамка, суппорт, уст. коробка и пр.)</t>
    </r>
  </si>
  <si>
    <r>
      <t xml:space="preserve">Монтаж и подключение силовой </t>
    </r>
    <r>
      <rPr>
        <b/>
        <sz val="9"/>
        <rFont val="Times New Roman"/>
        <family val="1"/>
        <charset val="204"/>
      </rPr>
      <t>розетки</t>
    </r>
    <r>
      <rPr>
        <sz val="9"/>
        <rFont val="Times New Roman"/>
        <family val="1"/>
        <charset val="204"/>
      </rPr>
      <t xml:space="preserve"> Legrand серия Valena или Etika цвет белый (в компл. рамка, суппорт, уст. коробка и пр.)</t>
    </r>
  </si>
  <si>
    <t>Монтаж кабель ВВГнг-ls 5x16 мм питающий кабель до ВРУ, с подключением</t>
  </si>
  <si>
    <t>Монтаж подрозетников (для розеток и выключателей)</t>
  </si>
  <si>
    <t>Клининг</t>
  </si>
  <si>
    <t>Установка приточно-вытяжных решеток/анемостатов</t>
  </si>
  <si>
    <t>Штробление пола от стены до установочного изделия  с обратной заделкой.  (все коммуникации скрытой прокладки)</t>
  </si>
  <si>
    <t>Штробление стен от потолка (пола) до установочного изделия (выключатель, розетка и т.д.) с обратной заделкой. (все коммуникации скрытой прокладки)</t>
  </si>
  <si>
    <t>Монтаж ПНД трубы гладкой д32 под силовые кабели в полу (все коммуникации скрытой прокладки)</t>
  </si>
  <si>
    <r>
      <t xml:space="preserve">Устройство перегородки до плит перекрытия, по системе "КНАУФ", толщиной 125мм из </t>
    </r>
    <r>
      <rPr>
        <b/>
        <sz val="9"/>
        <rFont val="Times New Roman"/>
        <family val="1"/>
        <charset val="204"/>
      </rPr>
      <t>ГКЛ</t>
    </r>
    <r>
      <rPr>
        <sz val="9"/>
        <rFont val="Times New Roman"/>
        <family val="1"/>
        <charset val="204"/>
      </rPr>
      <t xml:space="preserve"> (12мм, в два слоя с каждой стороны) по металлическому каркасу 75мм(шаг стоек 600мм) со звукоизоляцией из минплиты.
(ГКЛ-ГКЛ-профиль-утеплитель-ГКЛ-ГКЛ)</t>
    </r>
  </si>
  <si>
    <r>
      <t>Устройство подвесного потолка из листов</t>
    </r>
    <r>
      <rPr>
        <b/>
        <sz val="9"/>
        <rFont val="Times New Roman"/>
        <family val="1"/>
        <charset val="204"/>
      </rPr>
      <t xml:space="preserve"> ГКЛ</t>
    </r>
    <r>
      <rPr>
        <sz val="9"/>
        <rFont val="Times New Roman"/>
        <family val="1"/>
        <charset val="204"/>
      </rPr>
      <t xml:space="preserve"> по мет. каркасу, с учетом зашивки коробов вентиляции. </t>
    </r>
  </si>
  <si>
    <r>
      <t xml:space="preserve">Окраска поверхностей подвесного потолка из ГКЛ,  за 2 раза, высокачественной краской, цвет белый </t>
    </r>
    <r>
      <rPr>
        <b/>
        <sz val="9"/>
        <rFont val="Times New Roman"/>
        <family val="1"/>
        <charset val="204"/>
      </rPr>
      <t>Ral 9016</t>
    </r>
  </si>
  <si>
    <t>Устройство дверных ограничителей. Стопор дверной Apecs DS-0013-AB, металл цвет Никель</t>
  </si>
  <si>
    <t xml:space="preserve">Устройство декоративных коробов системы отопления, канализации, водопровода. </t>
  </si>
  <si>
    <t>Проект СКС</t>
  </si>
  <si>
    <t>Демонтаж светильников</t>
  </si>
  <si>
    <r>
      <t xml:space="preserve">Устройство перегородки до плит перекрытия, по системе "КНАУФ", толщиной 125мм из </t>
    </r>
    <r>
      <rPr>
        <b/>
        <sz val="9"/>
        <rFont val="Times New Roman"/>
        <family val="1"/>
        <charset val="204"/>
      </rPr>
      <t>ГКЛО</t>
    </r>
    <r>
      <rPr>
        <sz val="9"/>
        <rFont val="Times New Roman"/>
        <family val="1"/>
        <charset val="204"/>
      </rPr>
      <t xml:space="preserve"> (12мм, в два слоя с каждой стороны) по металлическому каркасу 75мм(шаг стоек 600мм) со звукоизоляцией из минплиты.
(ГКЛО-ГКЛО-профиль-утеплитель-ГКЛО-ГКЛО)
С пределом огнестойкости не менее EI45 </t>
    </r>
  </si>
  <si>
    <t>Демонтаж тепловых излучателей (с сохранением), с последующим монтажом и подключением.</t>
  </si>
  <si>
    <t>Демонтажные работы по электрике (провода, кабель-каналы, розетки, выключатели и т.д.)</t>
  </si>
  <si>
    <t>Демонтаж решеток радиаторов отопления (с сохранением), с последующей покраской в цвет стен и монтажом.</t>
  </si>
  <si>
    <t xml:space="preserve">Демонтаж вентиляционных решеток в подвесном потолке </t>
  </si>
  <si>
    <t>Устройство напольного покрытия из керамогранита Эстима МР02 (возможна замена на керамогранит 300х300, 450х450 соль-перец), на плиточном клее, с затиркой швов.
(пом.: подсобное помещение)</t>
  </si>
  <si>
    <t>Устройство коммерческого линолеума Tarkett Accenzt Mineral AS 100007
(пом.: Сейфовая)</t>
  </si>
  <si>
    <t>Устройство рулонных штор на окна (тканевые белые)</t>
  </si>
  <si>
    <t>Перенос существующего внутреннего блока потолочной кассетной системы кондиционирования, (с учетом наращивания межблочных проводов и фреоновых трасс и дренажа), с пуско-наладочными работами</t>
  </si>
  <si>
    <r>
      <t xml:space="preserve">Окраска стен, колон и ниш, , включая оконные и дверные откосы, за 2 раза, </t>
    </r>
    <r>
      <rPr>
        <b/>
        <sz val="9"/>
        <rFont val="Times New Roman"/>
        <family val="1"/>
        <charset val="204"/>
      </rPr>
      <t>цвет белый Ral 9016</t>
    </r>
  </si>
  <si>
    <r>
      <t xml:space="preserve">Окраска стен, колон и ниш, включая оконные и дверные откосы, за 2 раза, </t>
    </r>
    <r>
      <rPr>
        <b/>
        <sz val="9"/>
        <rFont val="Times New Roman"/>
        <family val="1"/>
        <charset val="204"/>
      </rPr>
      <t>цвет красный Ral 3020</t>
    </r>
  </si>
  <si>
    <r>
      <t xml:space="preserve">Окраска стен, колон и ниш, , включая оконные и дверные откосы, за 2 раза, </t>
    </r>
    <r>
      <rPr>
        <b/>
        <sz val="9"/>
        <rFont val="Times New Roman"/>
        <family val="1"/>
        <charset val="204"/>
      </rPr>
      <t>цвет серый Ral 7012</t>
    </r>
  </si>
  <si>
    <t>Изготовление и монтаж декоративных реечных элементов на стену офиса. Рейка ширина 65мм, высота 25мм, шаг 35мм. Цвет дуб Небраска натуральный, ЛДСП (EGGER H3331 ST10)</t>
  </si>
  <si>
    <t>Модернизация сущ. электрического щита с наполнением (автоматическими выключателями)</t>
  </si>
  <si>
    <t>комплекс</t>
  </si>
  <si>
    <t>комплект</t>
  </si>
  <si>
    <t>Монтаж прожектора встраиваемого в шинопровод Arlight LGDGERA-4TR-R55-10W Day</t>
  </si>
  <si>
    <t>Монтаж воздуховодов гибких шумоизолированных ф=200мм</t>
  </si>
  <si>
    <t xml:space="preserve">Счетчик электроэнергии </t>
  </si>
  <si>
    <t xml:space="preserve">Монтаж и затягивание кабеля в гофру ПВХ </t>
  </si>
  <si>
    <t>Прокладка трубы ПВХ гофрированной</t>
  </si>
  <si>
    <t>Монтаж кабель-канала 105х50</t>
  </si>
  <si>
    <t xml:space="preserve">Кабель силовой ВВГнг(А)-FRLS 3x1,5 </t>
  </si>
  <si>
    <t>Кабель силовой ВВГнг(А)-LS 5*2,5</t>
  </si>
  <si>
    <t>Провод ПуГВ 1*6</t>
  </si>
  <si>
    <t xml:space="preserve">шт. </t>
  </si>
  <si>
    <t xml:space="preserve">Монтаж розеток RJ-45 (столы операционистов) </t>
  </si>
  <si>
    <t>Кабеля UTP в гофре трубе</t>
  </si>
  <si>
    <t>Расшивка патч-панелей</t>
  </si>
  <si>
    <t>линий</t>
  </si>
  <si>
    <t>Монтажный комплект</t>
  </si>
  <si>
    <t>Пуско-наладочные работы</t>
  </si>
  <si>
    <t>Тестирование СКС на категорию</t>
  </si>
  <si>
    <t>копмл</t>
  </si>
  <si>
    <t>Шкаф телекоммуникационный настенный 19" 12u 600x600x635mm (шхгхв) дверь стекло</t>
  </si>
  <si>
    <t>Патч-панель 19" (1u), 24 порта rj-45, категория 5e</t>
  </si>
  <si>
    <t>Блок евророзеток для 19" шкафов, горизонтальный, 6 розеток, фильтр, 16 a, выключатель, шнур 2м</t>
  </si>
  <si>
    <t>Патч-корд u/utp, категория 5е, 2xrj45/8p8c, неэкранированный, серый, lszh, 0.3м</t>
  </si>
  <si>
    <t>Патч-корд u/utp, категория 5е, 2xrj45/8p8c, неэкранированный, серый, lszh, 2м</t>
  </si>
  <si>
    <t>Патч-корд u/utp, категория 5е, 2xrj45/8p8c, неэкранированный, серый, lszh, 3м</t>
  </si>
  <si>
    <t>Транспортные, накладные расходы, эксплуатация электроинструмента и механизмов, расходные материалы</t>
  </si>
  <si>
    <t xml:space="preserve">Стяжка пола до 50 мм, с армированием сеткой ячейкой 100х100мм, толщина прутка 5мм </t>
  </si>
  <si>
    <t>Грунтовка поверхности стен, колон и ниш, включая оконные и дверные откосы. После каждого отделочного слоя.</t>
  </si>
  <si>
    <t>Грунтовка поверхности потолка. После каждого отделочного слоя.</t>
  </si>
  <si>
    <t>Перенос радиатора отопления с подключением.</t>
  </si>
  <si>
    <t>Монтаж стеклянной межкомнатной двери в алюминиевой Z-образной коробке 1000х2100, поверхность стеклянных дверей прозрачная матовая(обработана пескоструем или полностью закатывается траслюцентной светлой плёнкой с матовым эффектом Oracal 8510-090), с замком, нажимной ручкой, доводчиком, фурнитурой. 
(пом.: кабинет директора)</t>
  </si>
  <si>
    <t>Монтаж металлической двери, бронированная 2 класс устойчивости к взлому, Бр2 класс по пулестойкости, с двумя механическими замками, защелкой и доводчиком, полотно не менее 1000*2100, крашенной порошковым методом в серый цвет RAL 9006. (Сейфовая)</t>
  </si>
  <si>
    <t>Сверление отверстия в наружной стене</t>
  </si>
  <si>
    <t>Сметный расчет на выполнения комплекса ремонтных работ на объекте ОАО "МТС-Банк" по адресу: г. Москва, Дмитровское шоссе, д.19, корп.2</t>
  </si>
  <si>
    <t>Перенос сущ. блоков управления климатическим оборудованием, с подключением.</t>
  </si>
  <si>
    <t>Перенос ревизионных люков с восстановлением поверхности стены</t>
  </si>
  <si>
    <t>Ремонт/восстановление существующих стен, зашивки и перегородок, после демонтажных работ</t>
  </si>
  <si>
    <t>Усиление внутри перегородки сварной решеткой по всей площади, из прута диаметром не менее 10 мм с ячейкой 150х150 мм, обрамление по периметру из стального уголка 40х40х4мм, с креплением к полу, стенам, привариваются к прочно заделанным в стену на глубину 80 мм стальным анкерам диаметром не менее 12 мм. Расстояние между анкерами или закладными деталями должно быть не более 500 мм. Минимальное количество анкеров (закладных деталей) должно быть не менее двух на каждую сторону. С покраской конструкции.</t>
  </si>
  <si>
    <t>Демонтаж/монтаж существующего подвесного потолка, для прокладки коммуникаций (в смежных помещениях)</t>
  </si>
  <si>
    <t>Демонтаж перегородок из ГКЛ (с учетом смонтированных на них панелей)</t>
  </si>
  <si>
    <t>Ремонт/восстановление отделки декоративных коробов системы отопления, после демонтажных работ</t>
  </si>
  <si>
    <t>Демонтаж зашивки из ГКЛ, для крепления усиленных перегородок сейфовой комнаты, с последующем восстановлением примыкания.</t>
  </si>
  <si>
    <t>Устройство наливного пола для компенсации перепада покрытий линолеум/плитка (пом. Директора, переговорка)</t>
  </si>
  <si>
    <r>
      <t xml:space="preserve">Устройство временной перегородки из </t>
    </r>
    <r>
      <rPr>
        <b/>
        <sz val="9"/>
        <rFont val="Times New Roman"/>
        <family val="1"/>
        <charset val="204"/>
      </rPr>
      <t>ГКЛ</t>
    </r>
    <r>
      <rPr>
        <sz val="9"/>
        <rFont val="Times New Roman"/>
        <family val="1"/>
        <charset val="204"/>
      </rPr>
      <t>, с последующем демонтажем, для отделения зоны ремонта от других Арендаторов.</t>
    </r>
  </si>
  <si>
    <t xml:space="preserve">Монтаж металлической противопожарной двери (глухая EI60), размер полотна 1000*2100., полотно гладкое, цвет-серый, в комплекте с монтажом стандартного замка (ключ-вертушка), нажимной ручкой, фурнитурой, наличниками и доводчиком. 
(Сертификат на дверь передать заказчику) </t>
  </si>
  <si>
    <t>Укладка плиточного линолеума ПВХ Project floors Loose-Lay PW 1250-55 или ламинат Kronospan Castello, 32 класс, Дуб Каталония (Арт. 147278), раскладка со сдвигом на 20% по длинной стороне
(пом. Директора, переговорная)</t>
  </si>
  <si>
    <t>Демонтаж постеров, декоративных панелей, с последующим восстановлением поверхности стен под окраску</t>
  </si>
  <si>
    <t>Монтаж шинопровода,цв. черный, Artlight</t>
  </si>
  <si>
    <t>Устройство усиленной перегородки до плит перекрытия, из ГКЛ (12мм) по металлическому каркасу 75мм (шаг стоек 400мм) в 2 слоя с двух сторон, с шумоизоляцией, с нашивкой листа оцинкованной стали толщиной 0,7мм между двух листов ГКЛ. 
(ГКЛ-ГКЛ-профиль-утеплитель-решетка сварная-профиль-ГКЛ-лист оц.стали-ГКЛ)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</si>
</sst>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
  </numFmts>
  <fonts count="16" x14ac:knownFonts="1">
    <font>
      <sz val="10"/>
      <name val="Arial Cyr"/>
      <charset val="204"/>
    </font>
    <font>
      <sz val="10"/>
      <name val="Arial Cyr"/>
      <charset val="204"/>
    </font>
    <font>
      <sz val="10"/>
      <name val="Arial"/>
      <family val="2"/>
      <charset val="204"/>
    </font>
    <font>
      <sz val="9"/>
      <name val="Times New Roman"/>
      <family val="1"/>
      <charset val="204"/>
    </font>
    <font>
      <b/>
      <sz val="9"/>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b/>
      <sz val="12"/>
      <name val="Times New Roman"/>
      <family val="1"/>
      <charset val="204"/>
    </font>
    <font>
      <b/>
      <i/>
      <sz val="10"/>
      <name val="Times New Roman"/>
      <family val="1"/>
      <charset val="204"/>
    </font>
    <font>
      <sz val="12"/>
      <name val="Times New Roman"/>
      <family val="1"/>
      <charset val="204"/>
    </font>
    <font>
      <b/>
      <i/>
      <sz val="12"/>
      <name val="Times New Roman"/>
      <family val="1"/>
      <charset val="204"/>
    </font>
    <font>
      <sz val="11"/>
      <color indexed="8"/>
      <name val="Calibri"/>
      <family val="2"/>
    </font>
    <font>
      <sz val="11"/>
      <name val="Times New Roman"/>
      <family val="1"/>
      <charset val="204"/>
    </font>
    <font>
      <sz val="9"/>
      <name val="Calibri"/>
      <family val="2"/>
      <charset val="204"/>
      <scheme val="minor"/>
    </font>
  </fonts>
  <fills count="6">
    <fill>
      <patternFill patternType="none"/>
    </fill>
    <fill>
      <patternFill patternType="gray125"/>
    </fill>
    <fill>
      <patternFill patternType="solid">
        <fgColor indexed="47"/>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2" fillId="0" borderId="0"/>
    <xf numFmtId="164" fontId="1" fillId="0" borderId="0" applyFont="0" applyFill="0" applyBorder="0" applyAlignment="0" applyProtection="0"/>
    <xf numFmtId="0" fontId="13" fillId="0" borderId="0"/>
  </cellStyleXfs>
  <cellXfs count="110">
    <xf numFmtId="0" fontId="0" fillId="0" borderId="0" xfId="0"/>
    <xf numFmtId="0" fontId="3" fillId="0" borderId="0" xfId="0" applyFont="1" applyAlignment="1">
      <alignment wrapText="1"/>
    </xf>
    <xf numFmtId="4" fontId="6" fillId="2" borderId="6" xfId="0" applyNumberFormat="1" applyFont="1" applyFill="1" applyBorder="1" applyAlignment="1" applyProtection="1">
      <alignment horizontal="center" vertical="center" wrapText="1"/>
    </xf>
    <xf numFmtId="4" fontId="6" fillId="2" borderId="9" xfId="0" applyNumberFormat="1" applyFont="1" applyFill="1" applyBorder="1" applyAlignment="1">
      <alignment horizontal="center" vertical="center" wrapText="1"/>
    </xf>
    <xf numFmtId="0" fontId="3" fillId="0" borderId="0" xfId="0" applyFont="1"/>
    <xf numFmtId="4" fontId="6" fillId="2" borderId="15" xfId="0" applyNumberFormat="1" applyFont="1" applyFill="1" applyBorder="1" applyAlignment="1" applyProtection="1">
      <alignment horizontal="center" vertical="center" wrapText="1"/>
    </xf>
    <xf numFmtId="4" fontId="7" fillId="2" borderId="16" xfId="0" applyNumberFormat="1" applyFont="1" applyFill="1" applyBorder="1" applyAlignment="1">
      <alignment horizontal="center" vertical="center"/>
    </xf>
    <xf numFmtId="164" fontId="3" fillId="0" borderId="3" xfId="2" applyFont="1" applyFill="1" applyBorder="1" applyAlignment="1" applyProtection="1">
      <alignment horizontal="right" vertical="center"/>
    </xf>
    <xf numFmtId="0" fontId="3" fillId="0" borderId="1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164" fontId="3" fillId="4" borderId="1" xfId="2" applyFont="1" applyFill="1" applyBorder="1" applyAlignment="1">
      <alignment horizontal="right" vertical="center" wrapText="1"/>
    </xf>
    <xf numFmtId="164" fontId="3" fillId="0" borderId="1" xfId="2" applyFont="1" applyBorder="1" applyAlignment="1">
      <alignment horizontal="right" vertical="center" wrapText="1"/>
    </xf>
    <xf numFmtId="164" fontId="3" fillId="0" borderId="11" xfId="2" applyFont="1" applyBorder="1" applyAlignment="1">
      <alignment horizontal="right" vertical="center" wrapText="1"/>
    </xf>
    <xf numFmtId="0" fontId="3" fillId="0" borderId="10" xfId="0" applyFont="1" applyBorder="1" applyAlignment="1">
      <alignment horizontal="center"/>
    </xf>
    <xf numFmtId="164" fontId="4" fillId="0" borderId="11" xfId="2" applyFont="1" applyFill="1" applyBorder="1" applyAlignment="1">
      <alignment horizontal="right" vertical="center" wrapText="1"/>
    </xf>
    <xf numFmtId="164" fontId="4" fillId="2" borderId="3" xfId="2" applyFont="1" applyFill="1" applyBorder="1" applyAlignment="1" applyProtection="1">
      <alignment horizontal="right" vertical="center"/>
    </xf>
    <xf numFmtId="0" fontId="3" fillId="0" borderId="3" xfId="0" applyNumberFormat="1" applyFont="1" applyFill="1" applyBorder="1" applyAlignment="1" applyProtection="1">
      <alignment horizontal="right"/>
    </xf>
    <xf numFmtId="164" fontId="4" fillId="0" borderId="3" xfId="2" applyFont="1" applyFill="1" applyBorder="1" applyAlignment="1" applyProtection="1">
      <alignment horizontal="righ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4" fontId="4" fillId="0" borderId="3" xfId="2" applyFont="1" applyBorder="1" applyAlignment="1">
      <alignment horizontal="right" vertical="center" wrapText="1"/>
    </xf>
    <xf numFmtId="0" fontId="4" fillId="0" borderId="0" xfId="0" applyFont="1"/>
    <xf numFmtId="0" fontId="3" fillId="0" borderId="0" xfId="0" applyNumberFormat="1" applyFont="1" applyFill="1" applyBorder="1" applyAlignment="1" applyProtection="1">
      <alignment horizontal="right"/>
    </xf>
    <xf numFmtId="0" fontId="3" fillId="0" borderId="0" xfId="0" applyFont="1" applyBorder="1" applyAlignment="1">
      <alignment horizontal="center" vertical="center" wrapText="1"/>
    </xf>
    <xf numFmtId="164" fontId="4" fillId="0" borderId="16" xfId="2" applyFont="1" applyBorder="1" applyAlignment="1">
      <alignment horizontal="right" vertical="center" wrapText="1"/>
    </xf>
    <xf numFmtId="0" fontId="3" fillId="0" borderId="0" xfId="0" applyFont="1" applyBorder="1" applyAlignment="1">
      <alignment horizontal="center"/>
    </xf>
    <xf numFmtId="0" fontId="4" fillId="0" borderId="0" xfId="0" applyFont="1" applyBorder="1" applyAlignment="1">
      <alignment horizontal="left" vertical="center"/>
    </xf>
    <xf numFmtId="165" fontId="3"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wrapText="1"/>
    </xf>
    <xf numFmtId="49" fontId="6" fillId="0" borderId="0" xfId="0" applyNumberFormat="1" applyFont="1" applyBorder="1" applyAlignment="1">
      <alignment horizontal="left" vertical="top"/>
    </xf>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3" fillId="0" borderId="0" xfId="0" applyNumberFormat="1" applyFont="1" applyFill="1" applyBorder="1" applyAlignment="1" applyProtection="1">
      <alignment horizontal="left" vertical="top"/>
    </xf>
    <xf numFmtId="0"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top" wrapText="1"/>
    </xf>
    <xf numFmtId="0" fontId="3" fillId="0" borderId="0" xfId="0" applyFont="1" applyAlignment="1">
      <alignment horizontal="right" wrapText="1"/>
    </xf>
    <xf numFmtId="164" fontId="4" fillId="0" borderId="29" xfId="2" applyFont="1" applyBorder="1" applyAlignment="1">
      <alignment horizontal="right" vertical="center" wrapText="1"/>
    </xf>
    <xf numFmtId="0" fontId="3" fillId="0" borderId="30" xfId="0" applyFont="1" applyBorder="1" applyAlignment="1">
      <alignment horizontal="center" vertical="center"/>
    </xf>
    <xf numFmtId="164" fontId="3" fillId="4" borderId="31" xfId="2" applyFont="1" applyFill="1" applyBorder="1" applyAlignment="1">
      <alignment horizontal="right" vertical="center" wrapText="1"/>
    </xf>
    <xf numFmtId="164" fontId="3" fillId="0" borderId="31" xfId="2" applyFont="1" applyBorder="1" applyAlignment="1">
      <alignment horizontal="right" vertical="center" wrapText="1"/>
    </xf>
    <xf numFmtId="164" fontId="3" fillId="0" borderId="32" xfId="2" applyFont="1" applyBorder="1" applyAlignment="1">
      <alignment horizontal="right" vertical="center" wrapText="1"/>
    </xf>
    <xf numFmtId="0" fontId="3" fillId="0" borderId="31" xfId="0" applyFont="1" applyBorder="1" applyAlignment="1">
      <alignment horizontal="center" vertical="center" wrapText="1"/>
    </xf>
    <xf numFmtId="164" fontId="4" fillId="0" borderId="29" xfId="2" applyFont="1" applyFill="1" applyBorder="1" applyAlignment="1">
      <alignment horizontal="right" vertical="center" wrapText="1"/>
    </xf>
    <xf numFmtId="2" fontId="3" fillId="0" borderId="31" xfId="0" applyNumberFormat="1" applyFont="1" applyFill="1" applyBorder="1" applyAlignment="1">
      <alignment horizontal="center" vertical="center" wrapText="1"/>
    </xf>
    <xf numFmtId="0" fontId="3" fillId="0" borderId="0" xfId="0" applyFont="1" applyAlignment="1">
      <alignment horizontal="center" wrapText="1"/>
    </xf>
    <xf numFmtId="0" fontId="3" fillId="0" borderId="31"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17" xfId="0" applyFont="1" applyBorder="1" applyAlignment="1">
      <alignment horizontal="center" vertical="center"/>
    </xf>
    <xf numFmtId="0" fontId="3" fillId="0" borderId="1" xfId="0" applyFont="1" applyBorder="1"/>
    <xf numFmtId="0" fontId="3" fillId="0" borderId="1" xfId="0" applyFont="1" applyBorder="1" applyAlignment="1">
      <alignment horizontal="right"/>
    </xf>
    <xf numFmtId="0" fontId="4" fillId="0" borderId="1" xfId="0" applyFont="1" applyBorder="1"/>
    <xf numFmtId="0" fontId="3" fillId="0" borderId="1" xfId="0" applyFont="1" applyBorder="1" applyAlignment="1">
      <alignment wrapText="1"/>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2" fontId="15" fillId="0" borderId="1" xfId="0" applyNumberFormat="1" applyFont="1" applyFill="1" applyBorder="1" applyAlignment="1">
      <alignment horizontal="center" vertical="center" wrapText="1"/>
    </xf>
    <xf numFmtId="0" fontId="3" fillId="0" borderId="30" xfId="0" applyFont="1" applyFill="1" applyBorder="1" applyAlignment="1">
      <alignment horizontal="center"/>
    </xf>
    <xf numFmtId="0" fontId="3" fillId="0" borderId="10" xfId="0" applyFont="1" applyFill="1" applyBorder="1" applyAlignment="1">
      <alignment horizontal="center"/>
    </xf>
    <xf numFmtId="0" fontId="3" fillId="5" borderId="18" xfId="0" applyFont="1" applyFill="1" applyBorder="1" applyAlignment="1">
      <alignment horizontal="center"/>
    </xf>
    <xf numFmtId="0" fontId="3" fillId="5" borderId="19" xfId="0" applyFont="1" applyFill="1" applyBorder="1" applyAlignment="1">
      <alignment horizontal="center"/>
    </xf>
    <xf numFmtId="0" fontId="3" fillId="5" borderId="17" xfId="0" applyFont="1" applyFill="1" applyBorder="1" applyAlignment="1">
      <alignment horizontal="center"/>
    </xf>
    <xf numFmtId="0" fontId="8" fillId="0" borderId="18" xfId="0" applyFont="1" applyBorder="1" applyAlignment="1">
      <alignment horizontal="center" wrapText="1"/>
    </xf>
    <xf numFmtId="0" fontId="8" fillId="0" borderId="19" xfId="0" applyFont="1" applyBorder="1" applyAlignment="1">
      <alignment horizontal="center" wrapText="1"/>
    </xf>
    <xf numFmtId="0" fontId="8" fillId="0" borderId="17" xfId="0" applyFont="1" applyBorder="1" applyAlignment="1">
      <alignment horizontal="center" wrapText="1"/>
    </xf>
    <xf numFmtId="0" fontId="4" fillId="0" borderId="1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164" fontId="4" fillId="0" borderId="23" xfId="2" applyFont="1" applyBorder="1" applyAlignment="1">
      <alignment horizontal="center" vertical="center" wrapText="1"/>
    </xf>
    <xf numFmtId="164" fontId="4" fillId="0" borderId="13" xfId="2" applyFont="1" applyBorder="1" applyAlignment="1">
      <alignment horizontal="center" vertical="center" wrapText="1"/>
    </xf>
    <xf numFmtId="164" fontId="4" fillId="0" borderId="24" xfId="2" applyFont="1" applyBorder="1" applyAlignment="1">
      <alignment horizontal="center" vertical="center" wrapText="1"/>
    </xf>
    <xf numFmtId="164" fontId="4" fillId="0" borderId="25" xfId="2" applyFont="1" applyBorder="1" applyAlignment="1">
      <alignment horizontal="center" vertical="center" wrapText="1"/>
    </xf>
    <xf numFmtId="0" fontId="4"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7" xfId="0" applyFont="1" applyFill="1" applyBorder="1" applyAlignment="1">
      <alignment horizontal="center" vertical="center"/>
    </xf>
    <xf numFmtId="0" fontId="4" fillId="0" borderId="26" xfId="0" applyFont="1" applyFill="1" applyBorder="1" applyAlignment="1">
      <alignment horizontal="right" vertical="center" wrapText="1"/>
    </xf>
    <xf numFmtId="0" fontId="4" fillId="0" borderId="27" xfId="0" applyFont="1" applyFill="1" applyBorder="1" applyAlignment="1">
      <alignment horizontal="right" vertical="center" wrapText="1"/>
    </xf>
    <xf numFmtId="0" fontId="4" fillId="0" borderId="28"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3" fillId="0" borderId="0" xfId="0" applyFont="1" applyAlignment="1">
      <alignment horizont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0" fontId="4" fillId="0" borderId="0" xfId="0" applyFont="1" applyAlignment="1">
      <alignment horizontal="center" wrapText="1"/>
    </xf>
    <xf numFmtId="0" fontId="5" fillId="2" borderId="6"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4" fontId="6" fillId="2" borderId="7"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0" fontId="4" fillId="0" borderId="20"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0" borderId="22" xfId="0" applyFont="1" applyFill="1" applyBorder="1" applyAlignment="1">
      <alignment horizontal="right" vertical="center" wrapText="1"/>
    </xf>
    <xf numFmtId="0" fontId="4" fillId="3" borderId="19" xfId="0" applyFont="1" applyFill="1" applyBorder="1" applyAlignment="1">
      <alignment horizontal="center" vertical="center"/>
    </xf>
    <xf numFmtId="0" fontId="4" fillId="3" borderId="17" xfId="0" applyFont="1" applyFill="1" applyBorder="1" applyAlignment="1">
      <alignment horizontal="center" vertical="center"/>
    </xf>
  </cellXfs>
  <cellStyles count="4">
    <cellStyle name="Normal_Комм предложение ПОДОЛЬСКНЕФТЕПРОДУКТ" xfId="1"/>
    <cellStyle name="Обычный" xfId="0" builtinId="0"/>
    <cellStyle name="Обычный 15" xfId="3"/>
    <cellStyle name="Финансовый"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704023</xdr:colOff>
      <xdr:row>139</xdr:row>
      <xdr:rowOff>8282</xdr:rowOff>
    </xdr:from>
    <xdr:to>
      <xdr:col>8</xdr:col>
      <xdr:colOff>430697</xdr:colOff>
      <xdr:row>144</xdr:row>
      <xdr:rowOff>99392</xdr:rowOff>
    </xdr:to>
    <xdr:sp macro="" textlink="">
      <xdr:nvSpPr>
        <xdr:cNvPr id="2" name="TextBox 1"/>
        <xdr:cNvSpPr txBox="1">
          <a:spLocks noChangeArrowheads="1"/>
        </xdr:cNvSpPr>
      </xdr:nvSpPr>
      <xdr:spPr bwMode="auto">
        <a:xfrm>
          <a:off x="4994414" y="11214652"/>
          <a:ext cx="2145196" cy="88624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0" anchor="t"/>
        <a:lstStyle/>
        <a:p>
          <a:pPr algn="l" rtl="0">
            <a:defRPr sz="1000"/>
          </a:pPr>
          <a:r>
            <a:rPr lang="ru-RU" sz="900" b="0" i="0" u="none" strike="noStrike" baseline="0">
              <a:solidFill>
                <a:srgbClr val="000000"/>
              </a:solidFill>
              <a:latin typeface="Times New Roman" pitchFamily="18" charset="0"/>
              <a:cs typeface="Times New Roman" pitchFamily="18" charset="0"/>
            </a:rPr>
            <a:t>Заказчик:</a:t>
          </a:r>
        </a:p>
        <a:p>
          <a:pPr algn="l" rtl="0">
            <a:defRPr sz="1000"/>
          </a:pPr>
          <a:r>
            <a:rPr lang="ru-RU" sz="900" b="0" i="0" u="none" strike="noStrike" baseline="0">
              <a:solidFill>
                <a:srgbClr val="000000"/>
              </a:solidFill>
              <a:latin typeface="Times New Roman" pitchFamily="18" charset="0"/>
              <a:cs typeface="Times New Roman" pitchFamily="18" charset="0"/>
            </a:rPr>
            <a:t> </a:t>
          </a:r>
          <a:r>
            <a:rPr lang="ru-RU" sz="900" b="0" i="0" u="none" strike="noStrike" baseline="0">
              <a:solidFill>
                <a:srgbClr val="000000"/>
              </a:solidFill>
              <a:latin typeface="Times New Roman" pitchFamily="18" charset="0"/>
              <a:ea typeface="+mn-ea"/>
              <a:cs typeface="Times New Roman" pitchFamily="18" charset="0"/>
            </a:rPr>
            <a:t>ПАО</a:t>
          </a:r>
          <a:r>
            <a:rPr lang="ru-RU" sz="900" b="0" i="0" u="none" strike="noStrike" baseline="0">
              <a:solidFill>
                <a:srgbClr val="000000"/>
              </a:solidFill>
              <a:latin typeface="Times New Roman" pitchFamily="18" charset="0"/>
              <a:cs typeface="Times New Roman" pitchFamily="18" charset="0"/>
            </a:rPr>
            <a:t> "МТС-Банк"</a:t>
          </a:r>
        </a:p>
        <a:p>
          <a:pPr algn="l" rtl="0">
            <a:defRPr sz="1000"/>
          </a:pPr>
          <a:endParaRPr lang="ru-RU" sz="900" b="0" i="0" u="none" strike="noStrike" baseline="0">
            <a:solidFill>
              <a:srgbClr val="000000"/>
            </a:solidFill>
            <a:latin typeface="Times New Roman" pitchFamily="18" charset="0"/>
            <a:cs typeface="Times New Roman" pitchFamily="18" charset="0"/>
          </a:endParaRPr>
        </a:p>
        <a:p>
          <a:pPr algn="l" rtl="0">
            <a:defRPr sz="1000"/>
          </a:pPr>
          <a:endParaRPr lang="ru-RU" sz="900" b="0" i="0" u="none" strike="noStrike" baseline="0">
            <a:solidFill>
              <a:srgbClr val="000000"/>
            </a:solidFill>
            <a:latin typeface="Times New Roman" pitchFamily="18" charset="0"/>
            <a:ea typeface="+mn-ea"/>
            <a:cs typeface="Times New Roman" pitchFamily="18" charset="0"/>
          </a:endParaRPr>
        </a:p>
        <a:p>
          <a:pPr algn="l" rtl="0">
            <a:defRPr sz="1000"/>
          </a:pPr>
          <a:r>
            <a:rPr lang="ru-RU" sz="900" b="0" i="0" u="none" strike="noStrike" baseline="0">
              <a:solidFill>
                <a:srgbClr val="000000"/>
              </a:solidFill>
              <a:latin typeface="Times New Roman" pitchFamily="18" charset="0"/>
              <a:cs typeface="Times New Roman" pitchFamily="18" charset="0"/>
            </a:rPr>
            <a:t>_________________ </a:t>
          </a:r>
          <a:endParaRPr lang="ru-RU" sz="900">
            <a:latin typeface="Times New Roman" pitchFamily="18" charset="0"/>
            <a:cs typeface="Times New Roman" pitchFamily="18" charset="0"/>
          </a:endParaRPr>
        </a:p>
      </xdr:txBody>
    </xdr:sp>
    <xdr:clientData/>
  </xdr:twoCellAnchor>
  <xdr:twoCellAnchor>
    <xdr:from>
      <xdr:col>1</xdr:col>
      <xdr:colOff>8283</xdr:colOff>
      <xdr:row>139</xdr:row>
      <xdr:rowOff>8283</xdr:rowOff>
    </xdr:from>
    <xdr:to>
      <xdr:col>1</xdr:col>
      <xdr:colOff>2341908</xdr:colOff>
      <xdr:row>144</xdr:row>
      <xdr:rowOff>49697</xdr:rowOff>
    </xdr:to>
    <xdr:sp macro="" textlink="">
      <xdr:nvSpPr>
        <xdr:cNvPr id="3" name="TextBox 3"/>
        <xdr:cNvSpPr txBox="1">
          <a:spLocks noChangeArrowheads="1"/>
        </xdr:cNvSpPr>
      </xdr:nvSpPr>
      <xdr:spPr bwMode="auto">
        <a:xfrm>
          <a:off x="323022" y="5897218"/>
          <a:ext cx="2333625" cy="83654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0" anchor="t"/>
        <a:lstStyle/>
        <a:p>
          <a:pPr algn="l" rtl="0">
            <a:defRPr sz="1000"/>
          </a:pPr>
          <a:r>
            <a:rPr lang="ru-RU" sz="900" b="0" i="0" u="none" strike="noStrike" baseline="0">
              <a:solidFill>
                <a:srgbClr val="000000"/>
              </a:solidFill>
              <a:latin typeface="Times New Roman" pitchFamily="18" charset="0"/>
              <a:cs typeface="Times New Roman" pitchFamily="18" charset="0"/>
            </a:rPr>
            <a:t>Генподрядчик: ООО "                     "</a:t>
          </a:r>
        </a:p>
        <a:p>
          <a:pPr rtl="0"/>
          <a:r>
            <a:rPr lang="ru-RU" sz="900" b="0" i="0" u="none" strike="noStrike" baseline="0">
              <a:solidFill>
                <a:srgbClr val="000000"/>
              </a:solidFill>
              <a:latin typeface="Times New Roman" pitchFamily="18" charset="0"/>
              <a:ea typeface="+mn-ea"/>
              <a:cs typeface="Times New Roman" pitchFamily="18" charset="0"/>
            </a:rPr>
            <a:t> </a:t>
          </a:r>
        </a:p>
        <a:p>
          <a:pPr rtl="0"/>
          <a:endParaRPr lang="ru-RU" sz="900" b="0" i="0" u="none" strike="noStrike" baseline="0">
            <a:solidFill>
              <a:srgbClr val="000000"/>
            </a:solidFill>
            <a:latin typeface="Times New Roman" pitchFamily="18" charset="0"/>
            <a:ea typeface="+mn-ea"/>
            <a:cs typeface="Times New Roman" pitchFamily="18" charset="0"/>
          </a:endParaRPr>
        </a:p>
        <a:p>
          <a:pPr rtl="0"/>
          <a:endParaRPr lang="ru-RU" sz="900" b="0" i="0" u="none" strike="noStrike" baseline="0">
            <a:solidFill>
              <a:srgbClr val="000000"/>
            </a:solidFill>
            <a:latin typeface="Times New Roman" pitchFamily="18" charset="0"/>
            <a:ea typeface="+mn-ea"/>
            <a:cs typeface="Times New Roman" pitchFamily="18" charset="0"/>
          </a:endParaRPr>
        </a:p>
        <a:p>
          <a:pPr rtl="0"/>
          <a:endParaRPr lang="ru-RU" sz="900" b="0" i="0" u="none" strike="noStrike" baseline="0">
            <a:solidFill>
              <a:srgbClr val="000000"/>
            </a:solidFill>
            <a:latin typeface="Times New Roman" pitchFamily="18" charset="0"/>
            <a:ea typeface="+mn-ea"/>
            <a:cs typeface="Times New Roman" pitchFamily="18" charset="0"/>
          </a:endParaRPr>
        </a:p>
        <a:p>
          <a:pPr rtl="0"/>
          <a:r>
            <a:rPr lang="ru-RU" sz="900" b="0" i="0" u="none" strike="noStrike" baseline="0">
              <a:solidFill>
                <a:srgbClr val="000000"/>
              </a:solidFill>
              <a:latin typeface="Times New Roman" pitchFamily="18" charset="0"/>
              <a:ea typeface="+mn-ea"/>
              <a:cs typeface="Times New Roman" pitchFamily="18" charset="0"/>
            </a:rPr>
            <a:t>Директор:__________________________</a:t>
          </a:r>
        </a:p>
        <a:p>
          <a:pPr rtl="0"/>
          <a:endParaRPr lang="ru-RU" sz="900" b="0" i="0" u="none" strike="noStrike" baseline="0">
            <a:solidFill>
              <a:srgbClr val="000000"/>
            </a:solidFill>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tabSelected="1" topLeftCell="A67" zoomScale="115" zoomScaleNormal="115" zoomScaleSheetLayoutView="115" workbookViewId="0">
      <selection activeCell="I65" sqref="I65"/>
    </sheetView>
  </sheetViews>
  <sheetFormatPr defaultColWidth="31.140625" defaultRowHeight="12" x14ac:dyDescent="0.2"/>
  <cols>
    <col min="1" max="1" width="4.7109375" style="1" customWidth="1"/>
    <col min="2" max="2" width="42.42578125" style="1" customWidth="1"/>
    <col min="3" max="3" width="7.42578125" style="53" customWidth="1"/>
    <col min="4" max="4" width="6.7109375" style="53" customWidth="1"/>
    <col min="5" max="5" width="10.5703125" style="53" customWidth="1"/>
    <col min="6" max="6" width="12.140625" style="53" customWidth="1"/>
    <col min="7" max="7" width="10.140625" style="1" customWidth="1"/>
    <col min="8" max="8" width="13.85546875" style="1" customWidth="1"/>
    <col min="9" max="9" width="12.85546875" style="1" customWidth="1"/>
    <col min="10" max="10" width="0.140625" style="1" hidden="1" customWidth="1"/>
    <col min="11" max="16384" width="31.140625" style="1"/>
  </cols>
  <sheetData>
    <row r="1" spans="1:12" x14ac:dyDescent="0.2">
      <c r="H1" s="92" t="s">
        <v>14</v>
      </c>
      <c r="I1" s="92"/>
      <c r="J1" s="92"/>
    </row>
    <row r="2" spans="1:12" x14ac:dyDescent="0.2">
      <c r="H2" s="92" t="s">
        <v>13</v>
      </c>
      <c r="I2" s="92"/>
      <c r="J2" s="92"/>
    </row>
    <row r="3" spans="1:12" x14ac:dyDescent="0.2">
      <c r="H3" s="92" t="s">
        <v>49</v>
      </c>
      <c r="I3" s="92"/>
      <c r="J3" s="92"/>
    </row>
    <row r="4" spans="1:12" x14ac:dyDescent="0.2">
      <c r="H4" s="92" t="s">
        <v>11</v>
      </c>
      <c r="I4" s="92"/>
    </row>
    <row r="6" spans="1:12" ht="25.5" customHeight="1" x14ac:dyDescent="0.2">
      <c r="B6" s="97" t="s">
        <v>132</v>
      </c>
      <c r="C6" s="97"/>
      <c r="D6" s="97"/>
      <c r="E6" s="97"/>
      <c r="F6" s="97"/>
      <c r="G6" s="97"/>
      <c r="H6" s="97"/>
      <c r="I6" s="97"/>
    </row>
    <row r="7" spans="1:12" ht="12.75" thickBot="1" x14ac:dyDescent="0.25">
      <c r="C7" s="1"/>
      <c r="D7" s="1"/>
      <c r="E7" s="1"/>
      <c r="F7" s="1"/>
    </row>
    <row r="8" spans="1:12" s="4" customFormat="1" ht="51.75" thickBot="1" x14ac:dyDescent="0.25">
      <c r="A8" s="93" t="s">
        <v>9</v>
      </c>
      <c r="B8" s="98" t="s">
        <v>1</v>
      </c>
      <c r="C8" s="100" t="s">
        <v>2</v>
      </c>
      <c r="D8" s="2" t="s">
        <v>3</v>
      </c>
      <c r="E8" s="102" t="s">
        <v>10</v>
      </c>
      <c r="F8" s="103"/>
      <c r="G8" s="104" t="s">
        <v>4</v>
      </c>
      <c r="H8" s="104"/>
      <c r="I8" s="3" t="s">
        <v>5</v>
      </c>
      <c r="J8" s="95" t="s">
        <v>5</v>
      </c>
    </row>
    <row r="9" spans="1:12" s="4" customFormat="1" ht="26.25" thickBot="1" x14ac:dyDescent="0.25">
      <c r="A9" s="94"/>
      <c r="B9" s="99"/>
      <c r="C9" s="101"/>
      <c r="D9" s="5"/>
      <c r="E9" s="5" t="s">
        <v>6</v>
      </c>
      <c r="F9" s="5" t="s">
        <v>7</v>
      </c>
      <c r="G9" s="5" t="s">
        <v>6</v>
      </c>
      <c r="H9" s="5" t="s">
        <v>8</v>
      </c>
      <c r="I9" s="6"/>
      <c r="J9" s="96"/>
      <c r="K9" s="56" t="s">
        <v>17</v>
      </c>
      <c r="L9" s="57" t="s">
        <v>18</v>
      </c>
    </row>
    <row r="10" spans="1:12" s="4" customFormat="1" ht="13.5" thickBot="1" x14ac:dyDescent="0.25">
      <c r="A10" s="83" t="s">
        <v>19</v>
      </c>
      <c r="B10" s="84"/>
      <c r="C10" s="84"/>
      <c r="D10" s="84"/>
      <c r="E10" s="84"/>
      <c r="F10" s="84"/>
      <c r="G10" s="84"/>
      <c r="H10" s="84"/>
      <c r="I10" s="85"/>
      <c r="J10" s="7"/>
      <c r="K10" s="58"/>
      <c r="L10" s="58"/>
    </row>
    <row r="11" spans="1:12" s="4" customFormat="1" x14ac:dyDescent="0.2">
      <c r="A11" s="46"/>
      <c r="B11" s="9" t="s">
        <v>22</v>
      </c>
      <c r="C11" s="50" t="s">
        <v>20</v>
      </c>
      <c r="D11" s="52">
        <v>1</v>
      </c>
      <c r="E11" s="47"/>
      <c r="F11" s="48">
        <f>D11*E11</f>
        <v>0</v>
      </c>
      <c r="G11" s="47"/>
      <c r="H11" s="48">
        <f>D11*G11</f>
        <v>0</v>
      </c>
      <c r="I11" s="49">
        <f>F11+H11</f>
        <v>0</v>
      </c>
      <c r="J11" s="7"/>
      <c r="K11" s="58"/>
      <c r="L11" s="58"/>
    </row>
    <row r="12" spans="1:12" s="4" customFormat="1" x14ac:dyDescent="0.2">
      <c r="A12" s="15"/>
      <c r="B12" s="9" t="s">
        <v>21</v>
      </c>
      <c r="C12" s="10" t="s">
        <v>20</v>
      </c>
      <c r="D12" s="11">
        <v>1</v>
      </c>
      <c r="E12" s="12"/>
      <c r="F12" s="13">
        <f t="shared" ref="F12:F13" si="0">D12*E12</f>
        <v>0</v>
      </c>
      <c r="G12" s="12"/>
      <c r="H12" s="13">
        <f t="shared" ref="H12:H13" si="1">D12*G12</f>
        <v>0</v>
      </c>
      <c r="I12" s="14">
        <f t="shared" ref="I12:I13" si="2">F12+H12</f>
        <v>0</v>
      </c>
      <c r="J12" s="7"/>
      <c r="K12" s="58"/>
      <c r="L12" s="58"/>
    </row>
    <row r="13" spans="1:12" s="4" customFormat="1" x14ac:dyDescent="0.2">
      <c r="A13" s="15"/>
      <c r="B13" s="9" t="s">
        <v>82</v>
      </c>
      <c r="C13" s="10" t="s">
        <v>20</v>
      </c>
      <c r="D13" s="11">
        <v>1</v>
      </c>
      <c r="E13" s="12"/>
      <c r="F13" s="13">
        <f t="shared" si="0"/>
        <v>0</v>
      </c>
      <c r="G13" s="12"/>
      <c r="H13" s="13">
        <f t="shared" si="1"/>
        <v>0</v>
      </c>
      <c r="I13" s="14">
        <f t="shared" si="2"/>
        <v>0</v>
      </c>
      <c r="J13" s="7"/>
      <c r="K13" s="58"/>
      <c r="L13" s="58"/>
    </row>
    <row r="14" spans="1:12" s="4" customFormat="1" ht="12.75" customHeight="1" thickBot="1" x14ac:dyDescent="0.25">
      <c r="A14" s="86" t="s">
        <v>23</v>
      </c>
      <c r="B14" s="87"/>
      <c r="C14" s="87"/>
      <c r="D14" s="87"/>
      <c r="E14" s="87"/>
      <c r="F14" s="87"/>
      <c r="G14" s="87"/>
      <c r="H14" s="88"/>
      <c r="I14" s="51">
        <f>SUM(I11:I13)</f>
        <v>0</v>
      </c>
      <c r="J14" s="17"/>
      <c r="K14" s="58"/>
      <c r="L14" s="58"/>
    </row>
    <row r="15" spans="1:12" s="4" customFormat="1" ht="13.5" thickBot="1" x14ac:dyDescent="0.25">
      <c r="A15" s="83" t="s">
        <v>15</v>
      </c>
      <c r="B15" s="84"/>
      <c r="C15" s="84"/>
      <c r="D15" s="84"/>
      <c r="E15" s="84"/>
      <c r="F15" s="84"/>
      <c r="G15" s="84"/>
      <c r="H15" s="84"/>
      <c r="I15" s="85"/>
      <c r="J15" s="7"/>
      <c r="K15" s="59"/>
      <c r="L15" s="58"/>
    </row>
    <row r="16" spans="1:12" s="4" customFormat="1" x14ac:dyDescent="0.2">
      <c r="A16" s="65"/>
      <c r="B16" s="54" t="s">
        <v>63</v>
      </c>
      <c r="C16" s="55" t="s">
        <v>24</v>
      </c>
      <c r="D16" s="52">
        <v>90.3</v>
      </c>
      <c r="E16" s="47"/>
      <c r="F16" s="48">
        <f t="shared" ref="F16:F29" si="3">D16*E16</f>
        <v>0</v>
      </c>
      <c r="G16" s="47"/>
      <c r="H16" s="48">
        <f t="shared" ref="H16:H20" si="4">D16*G16</f>
        <v>0</v>
      </c>
      <c r="I16" s="49">
        <f t="shared" ref="I16:I20" si="5">F16+H16</f>
        <v>0</v>
      </c>
      <c r="J16" s="7"/>
      <c r="K16" s="58"/>
      <c r="L16" s="58"/>
    </row>
    <row r="17" spans="1:12" s="4" customFormat="1" ht="24" x14ac:dyDescent="0.2">
      <c r="A17" s="65"/>
      <c r="B17" s="54" t="s">
        <v>137</v>
      </c>
      <c r="C17" s="55" t="s">
        <v>24</v>
      </c>
      <c r="D17" s="52">
        <v>45</v>
      </c>
      <c r="E17" s="47"/>
      <c r="F17" s="48">
        <f t="shared" ref="F17" si="6">D17*E17</f>
        <v>0</v>
      </c>
      <c r="G17" s="47"/>
      <c r="H17" s="48">
        <f t="shared" ref="H17" si="7">D17*G17</f>
        <v>0</v>
      </c>
      <c r="I17" s="49">
        <f t="shared" ref="I17" si="8">F17+H17</f>
        <v>0</v>
      </c>
      <c r="J17" s="7"/>
      <c r="K17" s="58"/>
      <c r="L17" s="58"/>
    </row>
    <row r="18" spans="1:12" s="4" customFormat="1" x14ac:dyDescent="0.2">
      <c r="A18" s="63"/>
      <c r="B18" s="20" t="s">
        <v>64</v>
      </c>
      <c r="C18" s="21" t="s">
        <v>24</v>
      </c>
      <c r="D18" s="11">
        <v>90.3</v>
      </c>
      <c r="E18" s="12"/>
      <c r="F18" s="13">
        <f>D18*E18</f>
        <v>0</v>
      </c>
      <c r="G18" s="12"/>
      <c r="H18" s="13">
        <f>D18*G18</f>
        <v>0</v>
      </c>
      <c r="I18" s="14">
        <f>F18+H18</f>
        <v>0</v>
      </c>
      <c r="J18" s="7"/>
      <c r="K18" s="58"/>
      <c r="L18" s="58"/>
    </row>
    <row r="19" spans="1:12" s="4" customFormat="1" x14ac:dyDescent="0.2">
      <c r="A19" s="63"/>
      <c r="B19" s="20" t="s">
        <v>25</v>
      </c>
      <c r="C19" s="55" t="s">
        <v>26</v>
      </c>
      <c r="D19" s="11">
        <v>4</v>
      </c>
      <c r="E19" s="12"/>
      <c r="F19" s="13">
        <f t="shared" ref="F19" si="9">D19*E19</f>
        <v>0</v>
      </c>
      <c r="G19" s="12"/>
      <c r="H19" s="13">
        <f t="shared" ref="H19" si="10">D19*G19</f>
        <v>0</v>
      </c>
      <c r="I19" s="14">
        <f t="shared" ref="I19" si="11">F19+H19</f>
        <v>0</v>
      </c>
      <c r="J19" s="7"/>
      <c r="K19" s="58"/>
      <c r="L19" s="58"/>
    </row>
    <row r="20" spans="1:12" s="4" customFormat="1" x14ac:dyDescent="0.2">
      <c r="A20" s="63"/>
      <c r="B20" s="20" t="s">
        <v>54</v>
      </c>
      <c r="C20" s="21" t="s">
        <v>29</v>
      </c>
      <c r="D20" s="11">
        <v>23.6</v>
      </c>
      <c r="E20" s="12"/>
      <c r="F20" s="13">
        <f t="shared" ref="F20" si="12">D20*E20</f>
        <v>0</v>
      </c>
      <c r="G20" s="12"/>
      <c r="H20" s="13">
        <f t="shared" si="4"/>
        <v>0</v>
      </c>
      <c r="I20" s="14">
        <f t="shared" si="5"/>
        <v>0</v>
      </c>
      <c r="J20" s="7"/>
      <c r="K20" s="58"/>
      <c r="L20" s="58"/>
    </row>
    <row r="21" spans="1:12" s="4" customFormat="1" ht="24" x14ac:dyDescent="0.2">
      <c r="A21" s="66"/>
      <c r="B21" s="20" t="s">
        <v>86</v>
      </c>
      <c r="C21" s="21" t="s">
        <v>20</v>
      </c>
      <c r="D21" s="11">
        <v>1</v>
      </c>
      <c r="E21" s="12"/>
      <c r="F21" s="13">
        <f t="shared" si="3"/>
        <v>0</v>
      </c>
      <c r="G21" s="12"/>
      <c r="H21" s="13">
        <f t="shared" ref="H21:H29" si="13">D21*G21</f>
        <v>0</v>
      </c>
      <c r="I21" s="14">
        <f t="shared" ref="I21:I29" si="14">F21+H21</f>
        <v>0</v>
      </c>
      <c r="J21" s="7"/>
      <c r="K21" s="58"/>
      <c r="L21" s="58"/>
    </row>
    <row r="22" spans="1:12" s="4" customFormat="1" ht="24" x14ac:dyDescent="0.2">
      <c r="A22" s="66"/>
      <c r="B22" s="20" t="s">
        <v>85</v>
      </c>
      <c r="C22" s="21" t="s">
        <v>20</v>
      </c>
      <c r="D22" s="11">
        <v>5</v>
      </c>
      <c r="E22" s="12"/>
      <c r="F22" s="13">
        <f t="shared" ref="F22" si="15">D22*E22</f>
        <v>0</v>
      </c>
      <c r="G22" s="12"/>
      <c r="H22" s="13">
        <f t="shared" ref="H22" si="16">D22*G22</f>
        <v>0</v>
      </c>
      <c r="I22" s="14">
        <f t="shared" ref="I22" si="17">F22+H22</f>
        <v>0</v>
      </c>
      <c r="J22" s="7"/>
      <c r="K22" s="58"/>
      <c r="L22" s="58"/>
    </row>
    <row r="23" spans="1:12" s="4" customFormat="1" x14ac:dyDescent="0.2">
      <c r="A23" s="66"/>
      <c r="B23" s="20" t="s">
        <v>83</v>
      </c>
      <c r="C23" s="21" t="s">
        <v>26</v>
      </c>
      <c r="D23" s="11">
        <v>31</v>
      </c>
      <c r="E23" s="12"/>
      <c r="F23" s="13">
        <f t="shared" si="3"/>
        <v>0</v>
      </c>
      <c r="G23" s="12"/>
      <c r="H23" s="13">
        <f t="shared" si="13"/>
        <v>0</v>
      </c>
      <c r="I23" s="14">
        <f t="shared" si="14"/>
        <v>0</v>
      </c>
      <c r="J23" s="7"/>
      <c r="K23" s="58"/>
      <c r="L23" s="58"/>
    </row>
    <row r="24" spans="1:12" s="4" customFormat="1" ht="27" customHeight="1" x14ac:dyDescent="0.2">
      <c r="A24" s="63"/>
      <c r="B24" s="20" t="s">
        <v>88</v>
      </c>
      <c r="C24" s="55" t="s">
        <v>26</v>
      </c>
      <c r="D24" s="11">
        <v>12</v>
      </c>
      <c r="E24" s="12"/>
      <c r="F24" s="13">
        <f t="shared" si="3"/>
        <v>0</v>
      </c>
      <c r="G24" s="12"/>
      <c r="H24" s="13">
        <f t="shared" si="13"/>
        <v>0</v>
      </c>
      <c r="I24" s="14">
        <f t="shared" si="14"/>
        <v>0</v>
      </c>
      <c r="J24" s="7"/>
      <c r="K24" s="58"/>
      <c r="L24" s="58"/>
    </row>
    <row r="25" spans="1:12" s="4" customFormat="1" ht="24" x14ac:dyDescent="0.2">
      <c r="A25" s="66"/>
      <c r="B25" s="20" t="s">
        <v>138</v>
      </c>
      <c r="C25" s="21" t="s">
        <v>24</v>
      </c>
      <c r="D25" s="11">
        <v>66.64</v>
      </c>
      <c r="E25" s="12"/>
      <c r="F25" s="13">
        <f t="shared" si="3"/>
        <v>0</v>
      </c>
      <c r="G25" s="12"/>
      <c r="H25" s="13">
        <f t="shared" si="13"/>
        <v>0</v>
      </c>
      <c r="I25" s="14">
        <f t="shared" si="14"/>
        <v>0</v>
      </c>
      <c r="J25" s="7"/>
      <c r="K25" s="58"/>
      <c r="L25" s="58"/>
    </row>
    <row r="26" spans="1:12" s="4" customFormat="1" ht="36" x14ac:dyDescent="0.2">
      <c r="A26" s="66"/>
      <c r="B26" s="20" t="s">
        <v>140</v>
      </c>
      <c r="C26" s="21" t="s">
        <v>24</v>
      </c>
      <c r="D26" s="11">
        <v>10</v>
      </c>
      <c r="E26" s="12"/>
      <c r="F26" s="13">
        <f t="shared" ref="F26" si="18">D26*E26</f>
        <v>0</v>
      </c>
      <c r="G26" s="12"/>
      <c r="H26" s="13">
        <f t="shared" ref="H26" si="19">D26*G26</f>
        <v>0</v>
      </c>
      <c r="I26" s="14">
        <f t="shared" ref="I26" si="20">F26+H26</f>
        <v>0</v>
      </c>
      <c r="J26" s="7"/>
      <c r="K26" s="58"/>
      <c r="L26" s="58"/>
    </row>
    <row r="27" spans="1:12" s="4" customFormat="1" x14ac:dyDescent="0.2">
      <c r="A27" s="66"/>
      <c r="B27" s="20" t="s">
        <v>55</v>
      </c>
      <c r="C27" s="21" t="s">
        <v>24</v>
      </c>
      <c r="D27" s="11">
        <v>21.32</v>
      </c>
      <c r="E27" s="12"/>
      <c r="F27" s="13">
        <f t="shared" ref="F27" si="21">D27*E27</f>
        <v>0</v>
      </c>
      <c r="G27" s="12"/>
      <c r="H27" s="13">
        <f t="shared" ref="H27" si="22">D27*G27</f>
        <v>0</v>
      </c>
      <c r="I27" s="14">
        <f t="shared" ref="I27" si="23">F27+H27</f>
        <v>0</v>
      </c>
      <c r="J27" s="7"/>
      <c r="K27" s="58"/>
      <c r="L27" s="58"/>
    </row>
    <row r="28" spans="1:12" s="4" customFormat="1" ht="36" x14ac:dyDescent="0.2">
      <c r="A28" s="66"/>
      <c r="B28" s="20" t="s">
        <v>145</v>
      </c>
      <c r="C28" s="21" t="s">
        <v>24</v>
      </c>
      <c r="D28" s="11">
        <v>26</v>
      </c>
      <c r="E28" s="12"/>
      <c r="F28" s="13">
        <f t="shared" ref="F28" si="24">D28*E28</f>
        <v>0</v>
      </c>
      <c r="G28" s="12"/>
      <c r="H28" s="13">
        <f t="shared" ref="H28" si="25">D28*G28</f>
        <v>0</v>
      </c>
      <c r="I28" s="14">
        <f t="shared" ref="I28" si="26">F28+H28</f>
        <v>0</v>
      </c>
      <c r="J28" s="7"/>
      <c r="K28" s="58"/>
      <c r="L28" s="58"/>
    </row>
    <row r="29" spans="1:12" s="4" customFormat="1" ht="36" x14ac:dyDescent="0.2">
      <c r="A29" s="66"/>
      <c r="B29" s="20" t="s">
        <v>87</v>
      </c>
      <c r="C29" s="21" t="s">
        <v>26</v>
      </c>
      <c r="D29" s="11">
        <v>4</v>
      </c>
      <c r="E29" s="12"/>
      <c r="F29" s="13">
        <f t="shared" si="3"/>
        <v>0</v>
      </c>
      <c r="G29" s="12"/>
      <c r="H29" s="13">
        <f t="shared" si="13"/>
        <v>0</v>
      </c>
      <c r="I29" s="14">
        <f t="shared" si="14"/>
        <v>0</v>
      </c>
      <c r="J29" s="7"/>
      <c r="K29" s="58"/>
      <c r="L29" s="58"/>
    </row>
    <row r="30" spans="1:12" s="4" customFormat="1" ht="12.75" thickBot="1" x14ac:dyDescent="0.25">
      <c r="A30" s="89" t="s">
        <v>23</v>
      </c>
      <c r="B30" s="90"/>
      <c r="C30" s="90"/>
      <c r="D30" s="90"/>
      <c r="E30" s="90"/>
      <c r="F30" s="90"/>
      <c r="G30" s="90"/>
      <c r="H30" s="91"/>
      <c r="I30" s="16">
        <f>SUM(I16:I29)</f>
        <v>0</v>
      </c>
      <c r="J30" s="17"/>
      <c r="K30" s="58"/>
      <c r="L30" s="58"/>
    </row>
    <row r="31" spans="1:12" s="4" customFormat="1" ht="13.5" thickBot="1" x14ac:dyDescent="0.25">
      <c r="A31" s="83" t="s">
        <v>43</v>
      </c>
      <c r="B31" s="84"/>
      <c r="C31" s="84"/>
      <c r="D31" s="84"/>
      <c r="E31" s="84"/>
      <c r="F31" s="84"/>
      <c r="G31" s="84"/>
      <c r="H31" s="84"/>
      <c r="I31" s="85"/>
      <c r="J31" s="7"/>
      <c r="K31" s="58"/>
      <c r="L31" s="58"/>
    </row>
    <row r="32" spans="1:12" s="4" customFormat="1" ht="24" x14ac:dyDescent="0.2">
      <c r="A32" s="65"/>
      <c r="B32" s="54" t="s">
        <v>125</v>
      </c>
      <c r="C32" s="55" t="s">
        <v>24</v>
      </c>
      <c r="D32" s="52">
        <v>90.3</v>
      </c>
      <c r="E32" s="47"/>
      <c r="F32" s="48">
        <f t="shared" ref="F32:F43" si="27">D32*E32</f>
        <v>0</v>
      </c>
      <c r="G32" s="47"/>
      <c r="H32" s="48">
        <f t="shared" ref="H32" si="28">D32*G32</f>
        <v>0</v>
      </c>
      <c r="I32" s="49">
        <f t="shared" ref="I32" si="29">F32+H32</f>
        <v>0</v>
      </c>
      <c r="J32" s="7"/>
      <c r="K32" s="58"/>
      <c r="L32" s="58"/>
    </row>
    <row r="33" spans="1:12" s="4" customFormat="1" ht="36" x14ac:dyDescent="0.2">
      <c r="A33" s="66"/>
      <c r="B33" s="20" t="s">
        <v>141</v>
      </c>
      <c r="C33" s="21" t="s">
        <v>24</v>
      </c>
      <c r="D33" s="11">
        <v>15.1</v>
      </c>
      <c r="E33" s="12"/>
      <c r="F33" s="13">
        <f t="shared" si="27"/>
        <v>0</v>
      </c>
      <c r="G33" s="12"/>
      <c r="H33" s="13">
        <f t="shared" ref="H33:H43" si="30">D33*G33</f>
        <v>0</v>
      </c>
      <c r="I33" s="14">
        <f t="shared" ref="I33:I43" si="31">F33+H33</f>
        <v>0</v>
      </c>
      <c r="J33" s="7"/>
      <c r="K33" s="58"/>
      <c r="L33" s="58"/>
    </row>
    <row r="34" spans="1:12" s="4" customFormat="1" ht="36" x14ac:dyDescent="0.2">
      <c r="A34" s="66"/>
      <c r="B34" s="20" t="s">
        <v>142</v>
      </c>
      <c r="C34" s="21" t="s">
        <v>24</v>
      </c>
      <c r="D34" s="64">
        <v>22</v>
      </c>
      <c r="E34" s="12"/>
      <c r="F34" s="13">
        <f t="shared" ref="F34" si="32">D34*E34</f>
        <v>0</v>
      </c>
      <c r="G34" s="12"/>
      <c r="H34" s="13">
        <f t="shared" ref="H34" si="33">D34*G34</f>
        <v>0</v>
      </c>
      <c r="I34" s="14">
        <f t="shared" ref="I34" si="34">F34+H34</f>
        <v>0</v>
      </c>
      <c r="J34" s="7"/>
      <c r="K34" s="58"/>
      <c r="L34" s="58"/>
    </row>
    <row r="35" spans="1:12" s="4" customFormat="1" ht="72" x14ac:dyDescent="0.2">
      <c r="A35" s="66"/>
      <c r="B35" s="20" t="s">
        <v>77</v>
      </c>
      <c r="C35" s="21" t="s">
        <v>24</v>
      </c>
      <c r="D35" s="64">
        <v>27.68</v>
      </c>
      <c r="E35" s="12"/>
      <c r="F35" s="13">
        <f t="shared" si="27"/>
        <v>0</v>
      </c>
      <c r="G35" s="12"/>
      <c r="H35" s="13">
        <f t="shared" si="30"/>
        <v>0</v>
      </c>
      <c r="I35" s="14">
        <f t="shared" si="31"/>
        <v>0</v>
      </c>
      <c r="J35" s="7"/>
      <c r="K35" s="58"/>
      <c r="L35" s="58"/>
    </row>
    <row r="36" spans="1:12" s="4" customFormat="1" ht="96" x14ac:dyDescent="0.2">
      <c r="A36" s="66"/>
      <c r="B36" s="20" t="s">
        <v>147</v>
      </c>
      <c r="C36" s="21" t="s">
        <v>24</v>
      </c>
      <c r="D36" s="64">
        <v>20.76</v>
      </c>
      <c r="E36" s="12"/>
      <c r="F36" s="13">
        <f t="shared" ref="F36" si="35">D36*E36</f>
        <v>0</v>
      </c>
      <c r="G36" s="12"/>
      <c r="H36" s="13">
        <f t="shared" ref="H36" si="36">D36*G36</f>
        <v>0</v>
      </c>
      <c r="I36" s="14">
        <f t="shared" ref="I36" si="37">F36+H36</f>
        <v>0</v>
      </c>
      <c r="J36" s="7"/>
      <c r="K36" s="58"/>
      <c r="L36" s="58"/>
    </row>
    <row r="37" spans="1:12" s="4" customFormat="1" ht="132" x14ac:dyDescent="0.2">
      <c r="A37" s="66"/>
      <c r="B37" s="20" t="s">
        <v>136</v>
      </c>
      <c r="C37" s="21" t="s">
        <v>24</v>
      </c>
      <c r="D37" s="64">
        <v>20.76</v>
      </c>
      <c r="E37" s="12"/>
      <c r="F37" s="13">
        <f t="shared" ref="F37" si="38">D37*E37</f>
        <v>0</v>
      </c>
      <c r="G37" s="12"/>
      <c r="H37" s="13">
        <f t="shared" ref="H37" si="39">D37*G37</f>
        <v>0</v>
      </c>
      <c r="I37" s="14">
        <f t="shared" ref="I37" si="40">F37+H37</f>
        <v>0</v>
      </c>
      <c r="J37" s="7"/>
      <c r="K37" s="58"/>
      <c r="L37" s="58"/>
    </row>
    <row r="38" spans="1:12" s="4" customFormat="1" ht="84" x14ac:dyDescent="0.2">
      <c r="A38" s="66"/>
      <c r="B38" s="20" t="s">
        <v>84</v>
      </c>
      <c r="C38" s="21" t="s">
        <v>24</v>
      </c>
      <c r="D38" s="64">
        <v>19.8</v>
      </c>
      <c r="E38" s="12"/>
      <c r="F38" s="13">
        <f t="shared" ref="F38" si="41">D38*E38</f>
        <v>0</v>
      </c>
      <c r="G38" s="12"/>
      <c r="H38" s="13">
        <f t="shared" ref="H38" si="42">D38*G38</f>
        <v>0</v>
      </c>
      <c r="I38" s="14">
        <f t="shared" ref="I38" si="43">F38+H38</f>
        <v>0</v>
      </c>
      <c r="J38" s="7"/>
      <c r="K38" s="58"/>
      <c r="L38" s="58"/>
    </row>
    <row r="39" spans="1:12" s="4" customFormat="1" ht="24" x14ac:dyDescent="0.2">
      <c r="A39" s="66"/>
      <c r="B39" s="20" t="s">
        <v>135</v>
      </c>
      <c r="C39" s="21" t="s">
        <v>24</v>
      </c>
      <c r="D39" s="11">
        <v>20</v>
      </c>
      <c r="E39" s="12"/>
      <c r="F39" s="13">
        <f>D39*E39</f>
        <v>0</v>
      </c>
      <c r="G39" s="12"/>
      <c r="H39" s="13">
        <f>D39*G39</f>
        <v>0</v>
      </c>
      <c r="I39" s="14">
        <f>F39+H39</f>
        <v>0</v>
      </c>
      <c r="J39" s="7"/>
      <c r="K39" s="58"/>
      <c r="L39" s="58"/>
    </row>
    <row r="40" spans="1:12" s="4" customFormat="1" ht="24" x14ac:dyDescent="0.2">
      <c r="A40" s="66"/>
      <c r="B40" s="20" t="s">
        <v>139</v>
      </c>
      <c r="C40" s="21" t="s">
        <v>24</v>
      </c>
      <c r="D40" s="11">
        <v>12.5</v>
      </c>
      <c r="E40" s="12"/>
      <c r="F40" s="13">
        <f>D40*E40</f>
        <v>0</v>
      </c>
      <c r="G40" s="12"/>
      <c r="H40" s="13">
        <f>D40*G40</f>
        <v>0</v>
      </c>
      <c r="I40" s="14">
        <f>F40+H40</f>
        <v>0</v>
      </c>
      <c r="J40" s="7"/>
      <c r="K40" s="58"/>
      <c r="L40" s="58"/>
    </row>
    <row r="41" spans="1:12" s="4" customFormat="1" ht="48" x14ac:dyDescent="0.2">
      <c r="A41" s="66"/>
      <c r="B41" s="20" t="s">
        <v>46</v>
      </c>
      <c r="C41" s="21" t="s">
        <v>27</v>
      </c>
      <c r="D41" s="11">
        <v>27</v>
      </c>
      <c r="E41" s="12"/>
      <c r="F41" s="13">
        <f t="shared" si="27"/>
        <v>0</v>
      </c>
      <c r="G41" s="12"/>
      <c r="H41" s="13">
        <f t="shared" si="30"/>
        <v>0</v>
      </c>
      <c r="I41" s="14">
        <f t="shared" si="31"/>
        <v>0</v>
      </c>
      <c r="J41" s="7"/>
      <c r="K41" s="58"/>
      <c r="L41" s="58"/>
    </row>
    <row r="42" spans="1:12" s="4" customFormat="1" ht="36" x14ac:dyDescent="0.2">
      <c r="A42" s="66"/>
      <c r="B42" s="20" t="s">
        <v>56</v>
      </c>
      <c r="C42" s="21" t="s">
        <v>26</v>
      </c>
      <c r="D42" s="11">
        <v>1</v>
      </c>
      <c r="E42" s="12"/>
      <c r="F42" s="13">
        <f t="shared" si="27"/>
        <v>0</v>
      </c>
      <c r="G42" s="12"/>
      <c r="H42" s="13">
        <f t="shared" si="30"/>
        <v>0</v>
      </c>
      <c r="I42" s="14">
        <f t="shared" si="31"/>
        <v>0</v>
      </c>
      <c r="J42" s="7"/>
      <c r="K42" s="58"/>
      <c r="L42" s="58"/>
    </row>
    <row r="43" spans="1:12" s="4" customFormat="1" ht="24" x14ac:dyDescent="0.2">
      <c r="A43" s="63"/>
      <c r="B43" s="20" t="s">
        <v>81</v>
      </c>
      <c r="C43" s="21" t="s">
        <v>29</v>
      </c>
      <c r="D43" s="11">
        <v>15</v>
      </c>
      <c r="E43" s="12"/>
      <c r="F43" s="13">
        <f t="shared" si="27"/>
        <v>0</v>
      </c>
      <c r="G43" s="12"/>
      <c r="H43" s="13">
        <f t="shared" si="30"/>
        <v>0</v>
      </c>
      <c r="I43" s="14">
        <f t="shared" si="31"/>
        <v>0</v>
      </c>
      <c r="J43" s="7"/>
      <c r="K43" s="58"/>
      <c r="L43" s="58"/>
    </row>
    <row r="44" spans="1:12" s="4" customFormat="1" ht="12.75" customHeight="1" thickBot="1" x14ac:dyDescent="0.25">
      <c r="A44" s="86" t="s">
        <v>23</v>
      </c>
      <c r="B44" s="87"/>
      <c r="C44" s="87"/>
      <c r="D44" s="87"/>
      <c r="E44" s="87"/>
      <c r="F44" s="87"/>
      <c r="G44" s="87"/>
      <c r="H44" s="88"/>
      <c r="I44" s="51">
        <f>SUM(I32:I43)</f>
        <v>0</v>
      </c>
      <c r="J44" s="17"/>
      <c r="K44" s="58"/>
      <c r="L44" s="58"/>
    </row>
    <row r="45" spans="1:12" s="4" customFormat="1" ht="13.5" thickBot="1" x14ac:dyDescent="0.25">
      <c r="A45" s="83" t="s">
        <v>16</v>
      </c>
      <c r="B45" s="84"/>
      <c r="C45" s="84"/>
      <c r="D45" s="84"/>
      <c r="E45" s="84"/>
      <c r="F45" s="84"/>
      <c r="G45" s="84"/>
      <c r="H45" s="84"/>
      <c r="I45" s="85"/>
      <c r="J45" s="18"/>
      <c r="K45" s="58"/>
      <c r="L45" s="58"/>
    </row>
    <row r="46" spans="1:12" s="4" customFormat="1" ht="82.5" customHeight="1" x14ac:dyDescent="0.2">
      <c r="A46" s="65"/>
      <c r="B46" s="54" t="s">
        <v>143</v>
      </c>
      <c r="C46" s="55" t="s">
        <v>26</v>
      </c>
      <c r="D46" s="52">
        <v>2</v>
      </c>
      <c r="E46" s="47"/>
      <c r="F46" s="48">
        <f t="shared" ref="F46" si="44">D46*E46</f>
        <v>0</v>
      </c>
      <c r="G46" s="47"/>
      <c r="H46" s="48">
        <f t="shared" ref="H46" si="45">D46*G46</f>
        <v>0</v>
      </c>
      <c r="I46" s="49">
        <f t="shared" ref="I46" si="46">F46+H46</f>
        <v>0</v>
      </c>
      <c r="J46" s="7"/>
      <c r="K46" s="58"/>
      <c r="L46" s="58"/>
    </row>
    <row r="47" spans="1:12" s="4" customFormat="1" ht="75.75" customHeight="1" x14ac:dyDescent="0.2">
      <c r="A47" s="65"/>
      <c r="B47" s="54" t="s">
        <v>130</v>
      </c>
      <c r="C47" s="55" t="s">
        <v>26</v>
      </c>
      <c r="D47" s="52">
        <v>1</v>
      </c>
      <c r="E47" s="47"/>
      <c r="F47" s="48">
        <f t="shared" ref="F47" si="47">D47*E47</f>
        <v>0</v>
      </c>
      <c r="G47" s="47"/>
      <c r="H47" s="48">
        <f t="shared" ref="H47" si="48">D47*G47</f>
        <v>0</v>
      </c>
      <c r="I47" s="49">
        <f t="shared" ref="I47" si="49">F47+H47</f>
        <v>0</v>
      </c>
      <c r="J47" s="7"/>
      <c r="K47" s="58"/>
      <c r="L47" s="58"/>
    </row>
    <row r="48" spans="1:12" s="4" customFormat="1" ht="96" x14ac:dyDescent="0.2">
      <c r="A48" s="65"/>
      <c r="B48" s="20" t="s">
        <v>129</v>
      </c>
      <c r="C48" s="21" t="s">
        <v>26</v>
      </c>
      <c r="D48" s="11">
        <v>1</v>
      </c>
      <c r="E48" s="12"/>
      <c r="F48" s="13">
        <f t="shared" ref="F48:F66" si="50">D48*E48</f>
        <v>0</v>
      </c>
      <c r="G48" s="12"/>
      <c r="H48" s="13">
        <f t="shared" ref="H48:H66" si="51">D48*G48</f>
        <v>0</v>
      </c>
      <c r="I48" s="14">
        <f t="shared" ref="I48:I66" si="52">F48+H48</f>
        <v>0</v>
      </c>
      <c r="J48" s="7"/>
      <c r="K48" s="58"/>
      <c r="L48" s="58"/>
    </row>
    <row r="49" spans="1:12" s="4" customFormat="1" ht="24" x14ac:dyDescent="0.2">
      <c r="A49" s="65"/>
      <c r="B49" s="20" t="s">
        <v>80</v>
      </c>
      <c r="C49" s="21" t="s">
        <v>26</v>
      </c>
      <c r="D49" s="11">
        <v>4</v>
      </c>
      <c r="E49" s="12"/>
      <c r="F49" s="13">
        <f t="shared" si="50"/>
        <v>0</v>
      </c>
      <c r="G49" s="12"/>
      <c r="H49" s="13">
        <f t="shared" si="51"/>
        <v>0</v>
      </c>
      <c r="I49" s="14">
        <f t="shared" si="52"/>
        <v>0</v>
      </c>
      <c r="J49" s="7"/>
      <c r="K49" s="58"/>
      <c r="L49" s="58"/>
    </row>
    <row r="50" spans="1:12" s="4" customFormat="1" ht="48" x14ac:dyDescent="0.2">
      <c r="A50" s="66"/>
      <c r="B50" s="20" t="s">
        <v>48</v>
      </c>
      <c r="C50" s="21" t="s">
        <v>24</v>
      </c>
      <c r="D50" s="11">
        <f>73+10</f>
        <v>83</v>
      </c>
      <c r="E50" s="12"/>
      <c r="F50" s="13">
        <f>D50*E50</f>
        <v>0</v>
      </c>
      <c r="G50" s="12"/>
      <c r="H50" s="13">
        <f>D50*G50</f>
        <v>0</v>
      </c>
      <c r="I50" s="14">
        <f>F50+H50</f>
        <v>0</v>
      </c>
      <c r="J50" s="7"/>
      <c r="K50" s="58"/>
      <c r="L50" s="58"/>
    </row>
    <row r="51" spans="1:12" s="4" customFormat="1" ht="60" x14ac:dyDescent="0.2">
      <c r="A51" s="66"/>
      <c r="B51" s="20" t="s">
        <v>89</v>
      </c>
      <c r="C51" s="21" t="s">
        <v>24</v>
      </c>
      <c r="D51" s="11">
        <v>10.8</v>
      </c>
      <c r="E51" s="12"/>
      <c r="F51" s="13">
        <f t="shared" si="50"/>
        <v>0</v>
      </c>
      <c r="G51" s="12"/>
      <c r="H51" s="13">
        <f t="shared" si="51"/>
        <v>0</v>
      </c>
      <c r="I51" s="14">
        <f t="shared" si="52"/>
        <v>0</v>
      </c>
      <c r="J51" s="7"/>
      <c r="K51" s="58"/>
      <c r="L51" s="58"/>
    </row>
    <row r="52" spans="1:12" s="4" customFormat="1" ht="60" x14ac:dyDescent="0.2">
      <c r="A52" s="66"/>
      <c r="B52" s="20" t="s">
        <v>144</v>
      </c>
      <c r="C52" s="21" t="s">
        <v>24</v>
      </c>
      <c r="D52" s="11">
        <v>10.5</v>
      </c>
      <c r="E52" s="12"/>
      <c r="F52" s="13">
        <f t="shared" si="50"/>
        <v>0</v>
      </c>
      <c r="G52" s="12"/>
      <c r="H52" s="13">
        <f t="shared" si="51"/>
        <v>0</v>
      </c>
      <c r="I52" s="14">
        <f t="shared" si="52"/>
        <v>0</v>
      </c>
      <c r="J52" s="7"/>
      <c r="K52" s="58"/>
      <c r="L52" s="58"/>
    </row>
    <row r="53" spans="1:12" s="4" customFormat="1" ht="36" x14ac:dyDescent="0.2">
      <c r="A53" s="66"/>
      <c r="B53" s="20" t="s">
        <v>90</v>
      </c>
      <c r="C53" s="21" t="s">
        <v>24</v>
      </c>
      <c r="D53" s="11">
        <v>4.5999999999999996</v>
      </c>
      <c r="E53" s="12"/>
      <c r="F53" s="13">
        <f t="shared" si="50"/>
        <v>0</v>
      </c>
      <c r="G53" s="12"/>
      <c r="H53" s="13">
        <f t="shared" si="51"/>
        <v>0</v>
      </c>
      <c r="I53" s="14">
        <f t="shared" si="52"/>
        <v>0</v>
      </c>
      <c r="J53" s="7"/>
      <c r="K53" s="58"/>
      <c r="L53" s="58"/>
    </row>
    <row r="54" spans="1:12" s="4" customFormat="1" ht="36" x14ac:dyDescent="0.2">
      <c r="A54" s="66"/>
      <c r="B54" s="20" t="s">
        <v>52</v>
      </c>
      <c r="C54" s="21" t="s">
        <v>27</v>
      </c>
      <c r="D54" s="11">
        <v>42.16</v>
      </c>
      <c r="E54" s="12"/>
      <c r="F54" s="13">
        <f t="shared" si="50"/>
        <v>0</v>
      </c>
      <c r="G54" s="12"/>
      <c r="H54" s="13">
        <f t="shared" si="51"/>
        <v>0</v>
      </c>
      <c r="I54" s="14">
        <f t="shared" si="52"/>
        <v>0</v>
      </c>
      <c r="J54" s="7"/>
      <c r="K54" s="58"/>
      <c r="L54" s="58"/>
    </row>
    <row r="55" spans="1:12" s="4" customFormat="1" ht="24" x14ac:dyDescent="0.2">
      <c r="A55" s="66"/>
      <c r="B55" s="20" t="s">
        <v>28</v>
      </c>
      <c r="C55" s="21" t="s">
        <v>29</v>
      </c>
      <c r="D55" s="11">
        <v>21.71</v>
      </c>
      <c r="E55" s="12"/>
      <c r="F55" s="13">
        <f t="shared" si="50"/>
        <v>0</v>
      </c>
      <c r="G55" s="12"/>
      <c r="H55" s="13">
        <f t="shared" si="51"/>
        <v>0</v>
      </c>
      <c r="I55" s="14">
        <f t="shared" si="52"/>
        <v>0</v>
      </c>
      <c r="J55" s="7"/>
      <c r="K55" s="58"/>
      <c r="L55" s="58"/>
    </row>
    <row r="56" spans="1:12" s="4" customFormat="1" ht="36" x14ac:dyDescent="0.2">
      <c r="A56" s="66"/>
      <c r="B56" s="20" t="s">
        <v>126</v>
      </c>
      <c r="C56" s="21" t="s">
        <v>24</v>
      </c>
      <c r="D56" s="11">
        <v>225</v>
      </c>
      <c r="E56" s="12"/>
      <c r="F56" s="13">
        <f t="shared" ref="F56" si="53">D56*E56</f>
        <v>0</v>
      </c>
      <c r="G56" s="12"/>
      <c r="H56" s="13">
        <f t="shared" ref="H56" si="54">D56*G56</f>
        <v>0</v>
      </c>
      <c r="I56" s="14">
        <f t="shared" ref="I56" si="55">F56+H56</f>
        <v>0</v>
      </c>
      <c r="J56" s="7"/>
      <c r="K56" s="58"/>
      <c r="L56" s="58"/>
    </row>
    <row r="57" spans="1:12" s="4" customFormat="1" ht="48" x14ac:dyDescent="0.2">
      <c r="A57" s="66"/>
      <c r="B57" s="20" t="s">
        <v>59</v>
      </c>
      <c r="C57" s="21" t="s">
        <v>24</v>
      </c>
      <c r="D57" s="11">
        <v>225</v>
      </c>
      <c r="E57" s="12"/>
      <c r="F57" s="13">
        <f t="shared" ref="F57" si="56">D57*E57</f>
        <v>0</v>
      </c>
      <c r="G57" s="12"/>
      <c r="H57" s="13">
        <f t="shared" ref="H57" si="57">D57*G57</f>
        <v>0</v>
      </c>
      <c r="I57" s="14">
        <f t="shared" ref="I57" si="58">F57+H57</f>
        <v>0</v>
      </c>
      <c r="J57" s="7"/>
      <c r="K57" s="58"/>
      <c r="L57" s="58"/>
    </row>
    <row r="58" spans="1:12" s="4" customFormat="1" ht="36" x14ac:dyDescent="0.2">
      <c r="A58" s="66"/>
      <c r="B58" s="20" t="s">
        <v>57</v>
      </c>
      <c r="C58" s="21" t="s">
        <v>24</v>
      </c>
      <c r="D58" s="11">
        <v>225</v>
      </c>
      <c r="E58" s="12"/>
      <c r="F58" s="13">
        <f t="shared" ref="F58" si="59">D58*E58</f>
        <v>0</v>
      </c>
      <c r="G58" s="12"/>
      <c r="H58" s="13">
        <f t="shared" ref="H58" si="60">D58*G58</f>
        <v>0</v>
      </c>
      <c r="I58" s="14">
        <f t="shared" ref="I58" si="61">F58+H58</f>
        <v>0</v>
      </c>
      <c r="J58" s="7"/>
      <c r="K58" s="58"/>
      <c r="L58" s="58"/>
    </row>
    <row r="59" spans="1:12" s="4" customFormat="1" ht="24" x14ac:dyDescent="0.2">
      <c r="A59" s="66"/>
      <c r="B59" s="20" t="s">
        <v>58</v>
      </c>
      <c r="C59" s="21" t="s">
        <v>24</v>
      </c>
      <c r="D59" s="11">
        <v>225</v>
      </c>
      <c r="E59" s="12"/>
      <c r="F59" s="13">
        <f>D59*E59</f>
        <v>0</v>
      </c>
      <c r="G59" s="12"/>
      <c r="H59" s="13">
        <f>D59*G59</f>
        <v>0</v>
      </c>
      <c r="I59" s="14">
        <f>F59+H59</f>
        <v>0</v>
      </c>
      <c r="J59" s="7"/>
      <c r="K59" s="58"/>
      <c r="L59" s="58"/>
    </row>
    <row r="60" spans="1:12" s="4" customFormat="1" ht="24" x14ac:dyDescent="0.2">
      <c r="A60" s="66"/>
      <c r="B60" s="20" t="s">
        <v>93</v>
      </c>
      <c r="C60" s="21" t="s">
        <v>24</v>
      </c>
      <c r="D60" s="11">
        <v>190.63</v>
      </c>
      <c r="E60" s="12"/>
      <c r="F60" s="13">
        <f t="shared" si="50"/>
        <v>0</v>
      </c>
      <c r="G60" s="12"/>
      <c r="H60" s="13">
        <f t="shared" si="51"/>
        <v>0</v>
      </c>
      <c r="I60" s="14">
        <f t="shared" si="52"/>
        <v>0</v>
      </c>
      <c r="J60" s="7"/>
      <c r="K60" s="58"/>
      <c r="L60" s="58"/>
    </row>
    <row r="61" spans="1:12" s="4" customFormat="1" ht="24" x14ac:dyDescent="0.2">
      <c r="A61" s="66"/>
      <c r="B61" s="20" t="s">
        <v>94</v>
      </c>
      <c r="C61" s="21" t="s">
        <v>24</v>
      </c>
      <c r="D61" s="11">
        <v>23.46</v>
      </c>
      <c r="E61" s="12"/>
      <c r="F61" s="13">
        <f t="shared" si="50"/>
        <v>0</v>
      </c>
      <c r="G61" s="12"/>
      <c r="H61" s="13">
        <f t="shared" si="51"/>
        <v>0</v>
      </c>
      <c r="I61" s="14">
        <f t="shared" si="52"/>
        <v>0</v>
      </c>
      <c r="J61" s="7"/>
      <c r="K61" s="58"/>
      <c r="L61" s="58"/>
    </row>
    <row r="62" spans="1:12" s="4" customFormat="1" ht="24" x14ac:dyDescent="0.2">
      <c r="A62" s="66"/>
      <c r="B62" s="20" t="s">
        <v>95</v>
      </c>
      <c r="C62" s="21" t="s">
        <v>24</v>
      </c>
      <c r="D62" s="11">
        <v>10.88</v>
      </c>
      <c r="E62" s="12"/>
      <c r="F62" s="13">
        <f t="shared" ref="F62" si="62">D62*E62</f>
        <v>0</v>
      </c>
      <c r="G62" s="12"/>
      <c r="H62" s="13">
        <f t="shared" ref="H62" si="63">D62*G62</f>
        <v>0</v>
      </c>
      <c r="I62" s="14">
        <f t="shared" ref="I62" si="64">F62+H62</f>
        <v>0</v>
      </c>
      <c r="J62" s="7"/>
      <c r="K62" s="58"/>
      <c r="L62" s="58"/>
    </row>
    <row r="63" spans="1:12" s="4" customFormat="1" ht="48" x14ac:dyDescent="0.2">
      <c r="A63" s="66"/>
      <c r="B63" s="20" t="s">
        <v>96</v>
      </c>
      <c r="C63" s="21" t="s">
        <v>29</v>
      </c>
      <c r="D63" s="11">
        <v>68</v>
      </c>
      <c r="E63" s="12"/>
      <c r="F63" s="13">
        <f t="shared" ref="F63" si="65">D63*E63</f>
        <v>0</v>
      </c>
      <c r="G63" s="12"/>
      <c r="H63" s="13">
        <f t="shared" ref="H63" si="66">D63*G63</f>
        <v>0</v>
      </c>
      <c r="I63" s="14">
        <f t="shared" ref="I63" si="67">F63+H63</f>
        <v>0</v>
      </c>
      <c r="J63" s="7"/>
      <c r="K63" s="58"/>
      <c r="L63" s="58"/>
    </row>
    <row r="64" spans="1:12" s="4" customFormat="1" ht="24" x14ac:dyDescent="0.2">
      <c r="A64" s="66"/>
      <c r="B64" s="20" t="s">
        <v>78</v>
      </c>
      <c r="C64" s="21" t="s">
        <v>24</v>
      </c>
      <c r="D64" s="11">
        <v>75</v>
      </c>
      <c r="E64" s="12"/>
      <c r="F64" s="13">
        <f t="shared" si="50"/>
        <v>0</v>
      </c>
      <c r="G64" s="12"/>
      <c r="H64" s="13">
        <f t="shared" si="51"/>
        <v>0</v>
      </c>
      <c r="I64" s="14">
        <f t="shared" si="52"/>
        <v>0</v>
      </c>
      <c r="J64" s="7"/>
      <c r="K64" s="58"/>
      <c r="L64" s="58"/>
    </row>
    <row r="65" spans="1:12" s="4" customFormat="1" ht="24" x14ac:dyDescent="0.2">
      <c r="A65" s="66"/>
      <c r="B65" s="20" t="s">
        <v>127</v>
      </c>
      <c r="C65" s="21" t="s">
        <v>24</v>
      </c>
      <c r="D65" s="11">
        <v>75</v>
      </c>
      <c r="E65" s="12"/>
      <c r="F65" s="13">
        <f t="shared" si="50"/>
        <v>0</v>
      </c>
      <c r="G65" s="12"/>
      <c r="H65" s="13">
        <f t="shared" si="51"/>
        <v>0</v>
      </c>
      <c r="I65" s="14">
        <f t="shared" si="52"/>
        <v>0</v>
      </c>
      <c r="J65" s="7"/>
      <c r="K65" s="58"/>
      <c r="L65" s="58"/>
    </row>
    <row r="66" spans="1:12" s="4" customFormat="1" ht="36" x14ac:dyDescent="0.2">
      <c r="A66" s="66"/>
      <c r="B66" s="20" t="s">
        <v>60</v>
      </c>
      <c r="C66" s="21" t="s">
        <v>24</v>
      </c>
      <c r="D66" s="11">
        <v>75</v>
      </c>
      <c r="E66" s="12"/>
      <c r="F66" s="13">
        <f t="shared" si="50"/>
        <v>0</v>
      </c>
      <c r="G66" s="12"/>
      <c r="H66" s="13">
        <f t="shared" si="51"/>
        <v>0</v>
      </c>
      <c r="I66" s="14">
        <f t="shared" si="52"/>
        <v>0</v>
      </c>
      <c r="J66" s="7"/>
      <c r="K66" s="58"/>
      <c r="L66" s="58"/>
    </row>
    <row r="67" spans="1:12" s="4" customFormat="1" ht="24" x14ac:dyDescent="0.2">
      <c r="A67" s="66"/>
      <c r="B67" s="20" t="s">
        <v>61</v>
      </c>
      <c r="C67" s="21" t="s">
        <v>24</v>
      </c>
      <c r="D67" s="11">
        <v>75</v>
      </c>
      <c r="E67" s="12"/>
      <c r="F67" s="13">
        <f t="shared" ref="F67:F68" si="68">D67*E67</f>
        <v>0</v>
      </c>
      <c r="G67" s="12"/>
      <c r="H67" s="13">
        <f t="shared" ref="H67" si="69">D67*G67</f>
        <v>0</v>
      </c>
      <c r="I67" s="14">
        <f t="shared" ref="I67" si="70">F67+H67</f>
        <v>0</v>
      </c>
      <c r="J67" s="7"/>
      <c r="K67" s="58"/>
      <c r="L67" s="58"/>
    </row>
    <row r="68" spans="1:12" s="4" customFormat="1" ht="24" x14ac:dyDescent="0.2">
      <c r="A68" s="66"/>
      <c r="B68" s="20" t="s">
        <v>62</v>
      </c>
      <c r="C68" s="21" t="s">
        <v>24</v>
      </c>
      <c r="D68" s="11">
        <v>75</v>
      </c>
      <c r="E68" s="12"/>
      <c r="F68" s="13">
        <f t="shared" si="68"/>
        <v>0</v>
      </c>
      <c r="G68" s="12"/>
      <c r="H68" s="13">
        <f>D68*G68</f>
        <v>0</v>
      </c>
      <c r="I68" s="14">
        <f>F68+H68</f>
        <v>0</v>
      </c>
      <c r="J68" s="7"/>
      <c r="K68" s="58"/>
      <c r="L68" s="58"/>
    </row>
    <row r="69" spans="1:12" s="4" customFormat="1" ht="24" x14ac:dyDescent="0.2">
      <c r="A69" s="66"/>
      <c r="B69" s="20" t="s">
        <v>79</v>
      </c>
      <c r="C69" s="21" t="s">
        <v>24</v>
      </c>
      <c r="D69" s="11">
        <v>75</v>
      </c>
      <c r="E69" s="12"/>
      <c r="F69" s="13">
        <f t="shared" ref="F69" si="71">D69*E69</f>
        <v>0</v>
      </c>
      <c r="G69" s="12"/>
      <c r="H69" s="13">
        <f t="shared" ref="H69" si="72">D69*G69</f>
        <v>0</v>
      </c>
      <c r="I69" s="14">
        <f t="shared" ref="I69" si="73">F69+H69</f>
        <v>0</v>
      </c>
      <c r="J69" s="7"/>
      <c r="K69" s="58"/>
      <c r="L69" s="58"/>
    </row>
    <row r="70" spans="1:12" s="4" customFormat="1" ht="36" x14ac:dyDescent="0.2">
      <c r="A70" s="66"/>
      <c r="B70" s="20" t="s">
        <v>47</v>
      </c>
      <c r="C70" s="21" t="s">
        <v>24</v>
      </c>
      <c r="D70" s="11">
        <v>15.4</v>
      </c>
      <c r="E70" s="12"/>
      <c r="F70" s="13">
        <f t="shared" ref="F70:F71" si="74">D70*E70</f>
        <v>0</v>
      </c>
      <c r="G70" s="12"/>
      <c r="H70" s="13">
        <f t="shared" ref="H70:H71" si="75">D70*G70</f>
        <v>0</v>
      </c>
      <c r="I70" s="14">
        <f t="shared" ref="I70:I71" si="76">F70+H70</f>
        <v>0</v>
      </c>
      <c r="J70" s="7"/>
      <c r="K70" s="58"/>
      <c r="L70" s="58"/>
    </row>
    <row r="71" spans="1:12" s="4" customFormat="1" ht="24" x14ac:dyDescent="0.2">
      <c r="A71" s="66"/>
      <c r="B71" s="20" t="s">
        <v>134</v>
      </c>
      <c r="C71" s="21" t="s">
        <v>26</v>
      </c>
      <c r="D71" s="11">
        <v>3</v>
      </c>
      <c r="E71" s="12"/>
      <c r="F71" s="13">
        <f t="shared" si="74"/>
        <v>0</v>
      </c>
      <c r="G71" s="12"/>
      <c r="H71" s="13">
        <f t="shared" si="75"/>
        <v>0</v>
      </c>
      <c r="I71" s="14">
        <f t="shared" si="76"/>
        <v>0</v>
      </c>
      <c r="J71" s="7"/>
      <c r="K71" s="58"/>
      <c r="L71" s="58"/>
    </row>
    <row r="72" spans="1:12" s="4" customFormat="1" x14ac:dyDescent="0.2">
      <c r="A72" s="66"/>
      <c r="B72" s="20" t="s">
        <v>65</v>
      </c>
      <c r="C72" s="21" t="s">
        <v>26</v>
      </c>
      <c r="D72" s="11">
        <v>7</v>
      </c>
      <c r="E72" s="12"/>
      <c r="F72" s="13">
        <f t="shared" ref="F72" si="77">D72*E72</f>
        <v>0</v>
      </c>
      <c r="G72" s="12"/>
      <c r="H72" s="13">
        <f t="shared" ref="H72" si="78">D72*G72</f>
        <v>0</v>
      </c>
      <c r="I72" s="14">
        <f t="shared" ref="I72" si="79">F72+H72</f>
        <v>0</v>
      </c>
      <c r="J72" s="7"/>
      <c r="K72" s="58"/>
      <c r="L72" s="58"/>
    </row>
    <row r="73" spans="1:12" s="4" customFormat="1" ht="12.75" customHeight="1" thickBot="1" x14ac:dyDescent="0.25">
      <c r="A73" s="86" t="s">
        <v>23</v>
      </c>
      <c r="B73" s="87"/>
      <c r="C73" s="87"/>
      <c r="D73" s="87"/>
      <c r="E73" s="87"/>
      <c r="F73" s="87"/>
      <c r="G73" s="87"/>
      <c r="H73" s="88"/>
      <c r="I73" s="45">
        <f>SUM(I46:I72)</f>
        <v>0</v>
      </c>
      <c r="J73" s="19"/>
      <c r="K73" s="58"/>
      <c r="L73" s="58"/>
    </row>
    <row r="74" spans="1:12" s="4" customFormat="1" ht="13.5" thickBot="1" x14ac:dyDescent="0.25">
      <c r="A74" s="83" t="s">
        <v>31</v>
      </c>
      <c r="B74" s="84"/>
      <c r="C74" s="84"/>
      <c r="D74" s="84"/>
      <c r="E74" s="84"/>
      <c r="F74" s="84"/>
      <c r="G74" s="84"/>
      <c r="H74" s="84"/>
      <c r="I74" s="85"/>
      <c r="J74" s="22" t="e">
        <f>#REF!+#REF!+#REF!+#REF!+#REF!+#REF!+#REF!+#REF!+J14</f>
        <v>#REF!</v>
      </c>
      <c r="K74" s="58"/>
      <c r="L74" s="58"/>
    </row>
    <row r="75" spans="1:12" s="23" customFormat="1" x14ac:dyDescent="0.2">
      <c r="A75" s="62"/>
      <c r="B75" s="54" t="s">
        <v>128</v>
      </c>
      <c r="C75" s="55" t="s">
        <v>26</v>
      </c>
      <c r="D75" s="52">
        <v>1</v>
      </c>
      <c r="E75" s="47"/>
      <c r="F75" s="48">
        <f t="shared" ref="F75:F78" si="80">D75*E75</f>
        <v>0</v>
      </c>
      <c r="G75" s="47"/>
      <c r="H75" s="48">
        <f t="shared" ref="H75" si="81">D75*G75</f>
        <v>0</v>
      </c>
      <c r="I75" s="49">
        <f t="shared" ref="I75" si="82">F75+H75</f>
        <v>0</v>
      </c>
      <c r="J75" s="22"/>
      <c r="K75" s="60"/>
      <c r="L75" s="60"/>
    </row>
    <row r="76" spans="1:12" s="23" customFormat="1" ht="24" x14ac:dyDescent="0.2">
      <c r="A76" s="62"/>
      <c r="B76" s="54" t="s">
        <v>133</v>
      </c>
      <c r="C76" s="55" t="s">
        <v>26</v>
      </c>
      <c r="D76" s="52">
        <v>6</v>
      </c>
      <c r="E76" s="47"/>
      <c r="F76" s="48">
        <f t="shared" ref="F76" si="83">D76*E76</f>
        <v>0</v>
      </c>
      <c r="G76" s="47"/>
      <c r="H76" s="48">
        <f t="shared" ref="H76" si="84">D76*G76</f>
        <v>0</v>
      </c>
      <c r="I76" s="49">
        <f t="shared" ref="I76" si="85">F76+H76</f>
        <v>0</v>
      </c>
      <c r="J76" s="22"/>
      <c r="K76" s="60"/>
      <c r="L76" s="60"/>
    </row>
    <row r="77" spans="1:12" s="23" customFormat="1" ht="60" x14ac:dyDescent="0.2">
      <c r="A77" s="63"/>
      <c r="B77" s="20" t="s">
        <v>92</v>
      </c>
      <c r="C77" s="21" t="s">
        <v>98</v>
      </c>
      <c r="D77" s="11">
        <v>1</v>
      </c>
      <c r="E77" s="12"/>
      <c r="F77" s="13">
        <f t="shared" si="80"/>
        <v>0</v>
      </c>
      <c r="G77" s="12"/>
      <c r="H77" s="13">
        <f t="shared" ref="H77:H78" si="86">D77*G77</f>
        <v>0</v>
      </c>
      <c r="I77" s="14">
        <f t="shared" ref="I77:I78" si="87">F77+H77</f>
        <v>0</v>
      </c>
      <c r="J77" s="22"/>
      <c r="K77" s="60"/>
      <c r="L77" s="60"/>
    </row>
    <row r="78" spans="1:12" s="23" customFormat="1" ht="24" x14ac:dyDescent="0.2">
      <c r="A78" s="63"/>
      <c r="B78" s="20" t="s">
        <v>101</v>
      </c>
      <c r="C78" s="21" t="s">
        <v>29</v>
      </c>
      <c r="D78" s="11">
        <v>30</v>
      </c>
      <c r="E78" s="12"/>
      <c r="F78" s="13">
        <f t="shared" si="80"/>
        <v>0</v>
      </c>
      <c r="G78" s="12"/>
      <c r="H78" s="13">
        <f t="shared" si="86"/>
        <v>0</v>
      </c>
      <c r="I78" s="14">
        <f t="shared" si="87"/>
        <v>0</v>
      </c>
      <c r="J78" s="22"/>
      <c r="K78" s="60"/>
      <c r="L78" s="60"/>
    </row>
    <row r="79" spans="1:12" s="23" customFormat="1" x14ac:dyDescent="0.2">
      <c r="A79" s="63"/>
      <c r="B79" s="20" t="s">
        <v>73</v>
      </c>
      <c r="C79" s="21" t="s">
        <v>26</v>
      </c>
      <c r="D79" s="11">
        <v>16</v>
      </c>
      <c r="E79" s="12"/>
      <c r="F79" s="13">
        <f t="shared" ref="F79" si="88">D79*E79</f>
        <v>0</v>
      </c>
      <c r="G79" s="12"/>
      <c r="H79" s="13">
        <f t="shared" ref="H79" si="89">D79*G79</f>
        <v>0</v>
      </c>
      <c r="I79" s="14">
        <f t="shared" ref="I79" si="90">F79+H79</f>
        <v>0</v>
      </c>
      <c r="J79" s="22"/>
      <c r="K79" s="60"/>
      <c r="L79" s="60"/>
    </row>
    <row r="80" spans="1:12" s="4" customFormat="1" ht="12.75" customHeight="1" thickBot="1" x14ac:dyDescent="0.25">
      <c r="A80" s="86" t="s">
        <v>23</v>
      </c>
      <c r="B80" s="87"/>
      <c r="C80" s="87"/>
      <c r="D80" s="87"/>
      <c r="E80" s="87"/>
      <c r="F80" s="87"/>
      <c r="G80" s="87"/>
      <c r="H80" s="88"/>
      <c r="I80" s="45">
        <f>SUM(I75:I79)</f>
        <v>0</v>
      </c>
      <c r="J80" s="25"/>
      <c r="K80" s="58"/>
      <c r="L80" s="58"/>
    </row>
    <row r="81" spans="1:12" s="4" customFormat="1" ht="13.5" thickBot="1" x14ac:dyDescent="0.25">
      <c r="A81" s="83" t="s">
        <v>32</v>
      </c>
      <c r="B81" s="84"/>
      <c r="C81" s="84"/>
      <c r="D81" s="84"/>
      <c r="E81" s="84"/>
      <c r="F81" s="84"/>
      <c r="G81" s="84"/>
      <c r="H81" s="84"/>
      <c r="I81" s="85"/>
      <c r="J81" s="25"/>
      <c r="K81" s="58"/>
      <c r="L81" s="58"/>
    </row>
    <row r="82" spans="1:12" ht="24" x14ac:dyDescent="0.2">
      <c r="A82" s="8"/>
      <c r="B82" s="20" t="s">
        <v>35</v>
      </c>
      <c r="C82" s="21" t="s">
        <v>99</v>
      </c>
      <c r="D82" s="11">
        <v>1</v>
      </c>
      <c r="E82" s="12"/>
      <c r="F82" s="13">
        <f t="shared" ref="F82:F107" si="91">D82*E82</f>
        <v>0</v>
      </c>
      <c r="G82" s="12"/>
      <c r="H82" s="13">
        <f t="shared" ref="H82:H107" si="92">D82*G82</f>
        <v>0</v>
      </c>
      <c r="I82" s="14">
        <f t="shared" ref="I82:I107" si="93">F82+H82</f>
        <v>0</v>
      </c>
      <c r="K82" s="61"/>
      <c r="L82" s="61"/>
    </row>
    <row r="83" spans="1:12" ht="24" x14ac:dyDescent="0.2">
      <c r="A83" s="8"/>
      <c r="B83" s="20" t="s">
        <v>97</v>
      </c>
      <c r="C83" s="21" t="s">
        <v>98</v>
      </c>
      <c r="D83" s="11">
        <v>1</v>
      </c>
      <c r="E83" s="12"/>
      <c r="F83" s="13">
        <f t="shared" ref="F83" si="94">D83*E83</f>
        <v>0</v>
      </c>
      <c r="G83" s="12"/>
      <c r="H83" s="13">
        <f t="shared" ref="H83" si="95">D83*G83</f>
        <v>0</v>
      </c>
      <c r="I83" s="14">
        <f t="shared" ref="I83" si="96">F83+H83</f>
        <v>0</v>
      </c>
      <c r="K83" s="61"/>
      <c r="L83" s="61"/>
    </row>
    <row r="84" spans="1:12" s="4" customFormat="1" x14ac:dyDescent="0.2">
      <c r="A84" s="8"/>
      <c r="B84" s="20" t="s">
        <v>102</v>
      </c>
      <c r="C84" s="21" t="s">
        <v>26</v>
      </c>
      <c r="D84" s="11">
        <v>1</v>
      </c>
      <c r="E84" s="12"/>
      <c r="F84" s="13">
        <f t="shared" si="91"/>
        <v>0</v>
      </c>
      <c r="G84" s="12"/>
      <c r="H84" s="13">
        <f t="shared" si="92"/>
        <v>0</v>
      </c>
      <c r="I84" s="14">
        <f t="shared" si="93"/>
        <v>0</v>
      </c>
      <c r="K84" s="58"/>
      <c r="L84" s="58"/>
    </row>
    <row r="85" spans="1:12" ht="48" x14ac:dyDescent="0.2">
      <c r="A85" s="8"/>
      <c r="B85" s="20" t="s">
        <v>36</v>
      </c>
      <c r="C85" s="21" t="s">
        <v>26</v>
      </c>
      <c r="D85" s="11">
        <v>1</v>
      </c>
      <c r="E85" s="12"/>
      <c r="F85" s="13">
        <f t="shared" si="91"/>
        <v>0</v>
      </c>
      <c r="G85" s="12"/>
      <c r="H85" s="13">
        <f t="shared" si="92"/>
        <v>0</v>
      </c>
      <c r="I85" s="14">
        <f t="shared" si="93"/>
        <v>0</v>
      </c>
      <c r="K85" s="61"/>
      <c r="L85" s="61"/>
    </row>
    <row r="86" spans="1:12" s="23" customFormat="1" ht="24" x14ac:dyDescent="0.2">
      <c r="A86" s="8"/>
      <c r="B86" s="20" t="s">
        <v>66</v>
      </c>
      <c r="C86" s="21" t="s">
        <v>26</v>
      </c>
      <c r="D86" s="11">
        <v>5</v>
      </c>
      <c r="E86" s="12"/>
      <c r="F86" s="13">
        <f t="shared" si="91"/>
        <v>0</v>
      </c>
      <c r="G86" s="12"/>
      <c r="H86" s="13">
        <f t="shared" si="92"/>
        <v>0</v>
      </c>
      <c r="I86" s="14">
        <f t="shared" si="93"/>
        <v>0</v>
      </c>
      <c r="J86" s="22"/>
      <c r="K86" s="60"/>
      <c r="L86" s="60"/>
    </row>
    <row r="87" spans="1:12" s="4" customFormat="1" ht="24" x14ac:dyDescent="0.2">
      <c r="A87" s="8"/>
      <c r="B87" s="20" t="s">
        <v>70</v>
      </c>
      <c r="C87" s="21" t="s">
        <v>29</v>
      </c>
      <c r="D87" s="11">
        <v>26</v>
      </c>
      <c r="E87" s="12"/>
      <c r="F87" s="13">
        <f>D87*E87</f>
        <v>0</v>
      </c>
      <c r="G87" s="12"/>
      <c r="H87" s="13">
        <f>D87*G87</f>
        <v>0</v>
      </c>
      <c r="I87" s="14">
        <f>F87+H87</f>
        <v>0</v>
      </c>
      <c r="K87" s="58"/>
      <c r="L87" s="58"/>
    </row>
    <row r="88" spans="1:12" x14ac:dyDescent="0.2">
      <c r="A88" s="8"/>
      <c r="B88" s="20" t="s">
        <v>40</v>
      </c>
      <c r="C88" s="21" t="s">
        <v>29</v>
      </c>
      <c r="D88" s="11">
        <v>30</v>
      </c>
      <c r="E88" s="12"/>
      <c r="F88" s="13">
        <f>D88*E88</f>
        <v>0</v>
      </c>
      <c r="G88" s="12"/>
      <c r="H88" s="13">
        <f>D88*G88</f>
        <v>0</v>
      </c>
      <c r="I88" s="14">
        <f>F88+H88</f>
        <v>0</v>
      </c>
      <c r="K88" s="61"/>
      <c r="L88" s="61"/>
    </row>
    <row r="89" spans="1:12" ht="24" x14ac:dyDescent="0.2">
      <c r="A89" s="8"/>
      <c r="B89" s="20" t="s">
        <v>37</v>
      </c>
      <c r="C89" s="21" t="s">
        <v>29</v>
      </c>
      <c r="D89" s="11">
        <v>500</v>
      </c>
      <c r="E89" s="12"/>
      <c r="F89" s="13">
        <f t="shared" ref="F89" si="97">D89*E89</f>
        <v>0</v>
      </c>
      <c r="G89" s="12"/>
      <c r="H89" s="13">
        <f t="shared" ref="H89" si="98">D89*G89</f>
        <v>0</v>
      </c>
      <c r="I89" s="14">
        <f t="shared" ref="I89" si="99">F89+H89</f>
        <v>0</v>
      </c>
      <c r="K89" s="61"/>
      <c r="L89" s="61"/>
    </row>
    <row r="90" spans="1:12" ht="24" x14ac:dyDescent="0.2">
      <c r="A90" s="8"/>
      <c r="B90" s="20" t="s">
        <v>67</v>
      </c>
      <c r="C90" s="21" t="s">
        <v>29</v>
      </c>
      <c r="D90" s="11">
        <v>450</v>
      </c>
      <c r="E90" s="12"/>
      <c r="F90" s="13">
        <f t="shared" si="91"/>
        <v>0</v>
      </c>
      <c r="G90" s="12"/>
      <c r="H90" s="13">
        <f t="shared" si="92"/>
        <v>0</v>
      </c>
      <c r="I90" s="14">
        <f t="shared" si="93"/>
        <v>0</v>
      </c>
      <c r="K90" s="61"/>
      <c r="L90" s="61"/>
    </row>
    <row r="91" spans="1:12" x14ac:dyDescent="0.2">
      <c r="A91" s="63"/>
      <c r="B91" s="20" t="s">
        <v>108</v>
      </c>
      <c r="C91" s="21" t="s">
        <v>29</v>
      </c>
      <c r="D91" s="11">
        <v>50</v>
      </c>
      <c r="E91" s="12"/>
      <c r="F91" s="13"/>
      <c r="G91" s="12"/>
      <c r="H91" s="13"/>
      <c r="I91" s="14"/>
      <c r="K91" s="61"/>
      <c r="L91" s="61"/>
    </row>
    <row r="92" spans="1:12" x14ac:dyDescent="0.2">
      <c r="A92" s="63"/>
      <c r="B92" s="20" t="s">
        <v>107</v>
      </c>
      <c r="C92" s="21" t="s">
        <v>27</v>
      </c>
      <c r="D92" s="11">
        <v>30</v>
      </c>
      <c r="E92" s="12"/>
      <c r="F92" s="13">
        <f t="shared" ref="F92" si="100">D92*E92</f>
        <v>0</v>
      </c>
      <c r="G92" s="12"/>
      <c r="H92" s="13">
        <f t="shared" ref="H92" si="101">D92*G92</f>
        <v>0</v>
      </c>
      <c r="I92" s="14">
        <f t="shared" ref="I92" si="102">F92+H92</f>
        <v>0</v>
      </c>
      <c r="K92" s="61"/>
      <c r="L92" s="61"/>
    </row>
    <row r="93" spans="1:12" x14ac:dyDescent="0.2">
      <c r="A93" s="8"/>
      <c r="B93" s="20" t="s">
        <v>103</v>
      </c>
      <c r="C93" s="21" t="s">
        <v>29</v>
      </c>
      <c r="D93" s="11">
        <v>1030</v>
      </c>
      <c r="E93" s="12"/>
      <c r="F93" s="13">
        <f t="shared" si="91"/>
        <v>0</v>
      </c>
      <c r="G93" s="12"/>
      <c r="H93" s="13">
        <f t="shared" si="92"/>
        <v>0</v>
      </c>
      <c r="I93" s="14">
        <f t="shared" si="93"/>
        <v>0</v>
      </c>
      <c r="K93" s="61"/>
      <c r="L93" s="61"/>
    </row>
    <row r="94" spans="1:12" x14ac:dyDescent="0.2">
      <c r="A94" s="8"/>
      <c r="B94" s="20" t="s">
        <v>50</v>
      </c>
      <c r="C94" s="21" t="s">
        <v>26</v>
      </c>
      <c r="D94" s="11">
        <v>45</v>
      </c>
      <c r="E94" s="12"/>
      <c r="F94" s="13">
        <f t="shared" ref="F94" si="103">D94*E94</f>
        <v>0</v>
      </c>
      <c r="G94" s="12"/>
      <c r="H94" s="13">
        <f t="shared" ref="H94" si="104">D94*G94</f>
        <v>0</v>
      </c>
      <c r="I94" s="14">
        <f t="shared" ref="I94" si="105">F94+H94</f>
        <v>0</v>
      </c>
      <c r="K94" s="61"/>
      <c r="L94" s="61"/>
    </row>
    <row r="95" spans="1:12" s="4" customFormat="1" ht="24" x14ac:dyDescent="0.2">
      <c r="A95" s="8"/>
      <c r="B95" s="20" t="s">
        <v>38</v>
      </c>
      <c r="C95" s="21" t="s">
        <v>26</v>
      </c>
      <c r="D95" s="11">
        <v>5</v>
      </c>
      <c r="E95" s="12"/>
      <c r="F95" s="13">
        <f t="shared" si="91"/>
        <v>0</v>
      </c>
      <c r="G95" s="12"/>
      <c r="H95" s="13">
        <f t="shared" si="92"/>
        <v>0</v>
      </c>
      <c r="I95" s="14">
        <f t="shared" si="93"/>
        <v>0</v>
      </c>
      <c r="K95" s="58"/>
      <c r="L95" s="58"/>
    </row>
    <row r="96" spans="1:12" ht="36" x14ac:dyDescent="0.2">
      <c r="A96" s="8"/>
      <c r="B96" s="20" t="s">
        <v>39</v>
      </c>
      <c r="C96" s="21" t="s">
        <v>26</v>
      </c>
      <c r="D96" s="11">
        <v>17</v>
      </c>
      <c r="E96" s="12"/>
      <c r="F96" s="13">
        <f t="shared" si="91"/>
        <v>0</v>
      </c>
      <c r="G96" s="12"/>
      <c r="H96" s="13">
        <f t="shared" si="92"/>
        <v>0</v>
      </c>
      <c r="I96" s="14">
        <f t="shared" si="93"/>
        <v>0</v>
      </c>
      <c r="K96" s="61"/>
      <c r="L96" s="61"/>
    </row>
    <row r="97" spans="1:12" s="4" customFormat="1" ht="24" x14ac:dyDescent="0.2">
      <c r="A97" s="8"/>
      <c r="B97" s="20" t="s">
        <v>100</v>
      </c>
      <c r="C97" s="21" t="s">
        <v>26</v>
      </c>
      <c r="D97" s="11">
        <v>10</v>
      </c>
      <c r="E97" s="12"/>
      <c r="F97" s="13">
        <f t="shared" ref="F97:F98" si="106">D97*E97</f>
        <v>0</v>
      </c>
      <c r="G97" s="12"/>
      <c r="H97" s="13">
        <f t="shared" ref="H97:H98" si="107">D97*G97</f>
        <v>0</v>
      </c>
      <c r="I97" s="14">
        <f t="shared" ref="I97:I98" si="108">F97+H97</f>
        <v>0</v>
      </c>
      <c r="K97" s="58"/>
      <c r="L97" s="58"/>
    </row>
    <row r="98" spans="1:12" x14ac:dyDescent="0.2">
      <c r="A98" s="8"/>
      <c r="B98" s="20" t="s">
        <v>146</v>
      </c>
      <c r="C98" s="21" t="s">
        <v>29</v>
      </c>
      <c r="D98" s="11">
        <v>12</v>
      </c>
      <c r="E98" s="12"/>
      <c r="F98" s="13">
        <f t="shared" si="106"/>
        <v>0</v>
      </c>
      <c r="G98" s="12"/>
      <c r="H98" s="13">
        <f t="shared" si="107"/>
        <v>0</v>
      </c>
      <c r="I98" s="14">
        <f t="shared" si="108"/>
        <v>0</v>
      </c>
      <c r="K98" s="61"/>
      <c r="L98" s="61"/>
    </row>
    <row r="99" spans="1:12" s="4" customFormat="1" ht="36" x14ac:dyDescent="0.2">
      <c r="A99" s="8"/>
      <c r="B99" s="20" t="s">
        <v>75</v>
      </c>
      <c r="C99" s="21" t="s">
        <v>27</v>
      </c>
      <c r="D99" s="11">
        <v>45</v>
      </c>
      <c r="E99" s="12"/>
      <c r="F99" s="13">
        <f t="shared" si="91"/>
        <v>0</v>
      </c>
      <c r="G99" s="12"/>
      <c r="H99" s="13">
        <f t="shared" si="92"/>
        <v>0</v>
      </c>
      <c r="I99" s="14">
        <f t="shared" si="93"/>
        <v>0</v>
      </c>
      <c r="J99" s="7"/>
      <c r="K99" s="58"/>
      <c r="L99" s="58"/>
    </row>
    <row r="100" spans="1:12" ht="36" x14ac:dyDescent="0.2">
      <c r="A100" s="8"/>
      <c r="B100" s="20" t="s">
        <v>74</v>
      </c>
      <c r="C100" s="21" t="s">
        <v>27</v>
      </c>
      <c r="D100" s="11">
        <v>3</v>
      </c>
      <c r="E100" s="12"/>
      <c r="F100" s="13">
        <f t="shared" ref="F100" si="109">D100*E100</f>
        <v>0</v>
      </c>
      <c r="G100" s="12"/>
      <c r="H100" s="13">
        <f t="shared" ref="H100" si="110">D100*G100</f>
        <v>0</v>
      </c>
      <c r="I100" s="14">
        <f t="shared" ref="I100" si="111">F100+H100</f>
        <v>0</v>
      </c>
      <c r="K100" s="61"/>
      <c r="L100" s="61"/>
    </row>
    <row r="101" spans="1:12" ht="24" x14ac:dyDescent="0.2">
      <c r="A101" s="8"/>
      <c r="B101" s="20" t="s">
        <v>76</v>
      </c>
      <c r="C101" s="21" t="s">
        <v>27</v>
      </c>
      <c r="D101" s="11">
        <v>3</v>
      </c>
      <c r="E101" s="12"/>
      <c r="F101" s="13">
        <f t="shared" si="91"/>
        <v>0</v>
      </c>
      <c r="G101" s="12"/>
      <c r="H101" s="13">
        <f t="shared" si="92"/>
        <v>0</v>
      </c>
      <c r="I101" s="14">
        <f t="shared" si="93"/>
        <v>0</v>
      </c>
      <c r="K101" s="61"/>
      <c r="L101" s="61"/>
    </row>
    <row r="102" spans="1:12" ht="36" x14ac:dyDescent="0.2">
      <c r="A102" s="8"/>
      <c r="B102" s="20" t="s">
        <v>51</v>
      </c>
      <c r="C102" s="21" t="s">
        <v>26</v>
      </c>
      <c r="D102" s="11">
        <v>8</v>
      </c>
      <c r="E102" s="12"/>
      <c r="F102" s="13">
        <f t="shared" ref="F102" si="112">D102*E102</f>
        <v>0</v>
      </c>
      <c r="G102" s="12"/>
      <c r="H102" s="13">
        <f t="shared" ref="H102" si="113">D102*G102</f>
        <v>0</v>
      </c>
      <c r="I102" s="14">
        <f t="shared" ref="I102" si="114">F102+H102</f>
        <v>0</v>
      </c>
      <c r="K102" s="61"/>
      <c r="L102" s="61"/>
    </row>
    <row r="103" spans="1:12" x14ac:dyDescent="0.2">
      <c r="A103" s="8"/>
      <c r="B103" s="20" t="s">
        <v>71</v>
      </c>
      <c r="C103" s="21" t="s">
        <v>26</v>
      </c>
      <c r="D103" s="11">
        <v>66</v>
      </c>
      <c r="E103" s="12"/>
      <c r="F103" s="13">
        <f t="shared" ref="F103" si="115">D103*E103</f>
        <v>0</v>
      </c>
      <c r="G103" s="12"/>
      <c r="H103" s="13">
        <f t="shared" ref="H103" si="116">D103*G103</f>
        <v>0</v>
      </c>
      <c r="I103" s="14">
        <f t="shared" ref="I103" si="117">F103+H103</f>
        <v>0</v>
      </c>
      <c r="K103" s="61"/>
      <c r="L103" s="61"/>
    </row>
    <row r="104" spans="1:12" ht="36" x14ac:dyDescent="0.2">
      <c r="A104" s="8"/>
      <c r="B104" s="20" t="s">
        <v>69</v>
      </c>
      <c r="C104" s="21" t="s">
        <v>26</v>
      </c>
      <c r="D104" s="11">
        <v>60</v>
      </c>
      <c r="E104" s="12"/>
      <c r="F104" s="13">
        <f t="shared" si="91"/>
        <v>0</v>
      </c>
      <c r="G104" s="12"/>
      <c r="H104" s="13">
        <f t="shared" si="92"/>
        <v>0</v>
      </c>
      <c r="I104" s="14">
        <f t="shared" si="93"/>
        <v>0</v>
      </c>
      <c r="K104" s="61"/>
      <c r="L104" s="61"/>
    </row>
    <row r="105" spans="1:12" ht="36" x14ac:dyDescent="0.2">
      <c r="A105" s="8"/>
      <c r="B105" s="20" t="s">
        <v>68</v>
      </c>
      <c r="C105" s="21" t="s">
        <v>26</v>
      </c>
      <c r="D105" s="11">
        <v>6</v>
      </c>
      <c r="E105" s="12"/>
      <c r="F105" s="13">
        <f t="shared" si="91"/>
        <v>0</v>
      </c>
      <c r="G105" s="12"/>
      <c r="H105" s="13">
        <f t="shared" si="92"/>
        <v>0</v>
      </c>
      <c r="I105" s="14">
        <f t="shared" si="93"/>
        <v>0</v>
      </c>
      <c r="K105" s="61"/>
      <c r="L105" s="61"/>
    </row>
    <row r="106" spans="1:12" x14ac:dyDescent="0.2">
      <c r="A106" s="8"/>
      <c r="B106" s="20" t="s">
        <v>41</v>
      </c>
      <c r="C106" s="21" t="s">
        <v>20</v>
      </c>
      <c r="D106" s="11">
        <v>1</v>
      </c>
      <c r="E106" s="12"/>
      <c r="F106" s="13">
        <f t="shared" si="91"/>
        <v>0</v>
      </c>
      <c r="G106" s="12"/>
      <c r="H106" s="13">
        <f t="shared" si="92"/>
        <v>0</v>
      </c>
      <c r="I106" s="14">
        <f t="shared" si="93"/>
        <v>0</v>
      </c>
      <c r="K106" s="61"/>
      <c r="L106" s="61"/>
    </row>
    <row r="107" spans="1:12" x14ac:dyDescent="0.2">
      <c r="A107" s="8"/>
      <c r="B107" s="20" t="s">
        <v>42</v>
      </c>
      <c r="C107" s="21" t="s">
        <v>20</v>
      </c>
      <c r="D107" s="11">
        <v>1</v>
      </c>
      <c r="E107" s="12"/>
      <c r="F107" s="13">
        <f t="shared" si="91"/>
        <v>0</v>
      </c>
      <c r="G107" s="12"/>
      <c r="H107" s="13">
        <f t="shared" si="92"/>
        <v>0</v>
      </c>
      <c r="I107" s="14">
        <f t="shared" si="93"/>
        <v>0</v>
      </c>
      <c r="K107" s="61"/>
      <c r="L107" s="61"/>
    </row>
    <row r="108" spans="1:12" ht="12.75" thickBot="1" x14ac:dyDescent="0.25">
      <c r="A108" s="86" t="s">
        <v>23</v>
      </c>
      <c r="B108" s="87"/>
      <c r="C108" s="87"/>
      <c r="D108" s="87"/>
      <c r="E108" s="87"/>
      <c r="F108" s="87"/>
      <c r="G108" s="87"/>
      <c r="H108" s="88"/>
      <c r="I108" s="45">
        <f>SUM(I82:I107)</f>
        <v>0</v>
      </c>
      <c r="K108" s="61"/>
      <c r="L108" s="61"/>
    </row>
    <row r="109" spans="1:12" s="4" customFormat="1" ht="12.75" thickBot="1" x14ac:dyDescent="0.25">
      <c r="A109" s="83" t="s">
        <v>34</v>
      </c>
      <c r="B109" s="108"/>
      <c r="C109" s="108"/>
      <c r="D109" s="108"/>
      <c r="E109" s="108"/>
      <c r="F109" s="108"/>
      <c r="G109" s="108"/>
      <c r="H109" s="108"/>
      <c r="I109" s="109"/>
      <c r="J109" s="25"/>
      <c r="K109" s="58"/>
      <c r="L109" s="58"/>
    </row>
    <row r="110" spans="1:12" s="4" customFormat="1" ht="24" x14ac:dyDescent="0.2">
      <c r="A110" s="62"/>
      <c r="B110" s="54" t="s">
        <v>118</v>
      </c>
      <c r="C110" s="55" t="s">
        <v>53</v>
      </c>
      <c r="D110" s="52">
        <v>1</v>
      </c>
      <c r="E110" s="47"/>
      <c r="F110" s="48">
        <f t="shared" ref="F110:F115" si="118">D110*E110</f>
        <v>0</v>
      </c>
      <c r="G110" s="47"/>
      <c r="H110" s="48">
        <f t="shared" ref="H110" si="119">D110*G110</f>
        <v>0</v>
      </c>
      <c r="I110" s="49">
        <f t="shared" ref="I110" si="120">F110+H110</f>
        <v>0</v>
      </c>
      <c r="J110" s="25"/>
      <c r="K110" s="58"/>
      <c r="L110" s="58"/>
    </row>
    <row r="111" spans="1:12" s="4" customFormat="1" x14ac:dyDescent="0.2">
      <c r="A111" s="63"/>
      <c r="B111" s="20" t="s">
        <v>119</v>
      </c>
      <c r="C111" s="55" t="s">
        <v>53</v>
      </c>
      <c r="D111" s="11">
        <v>2</v>
      </c>
      <c r="E111" s="12"/>
      <c r="F111" s="13">
        <f t="shared" si="118"/>
        <v>0</v>
      </c>
      <c r="G111" s="12"/>
      <c r="H111" s="13">
        <f t="shared" ref="H111:H115" si="121">D111*G111</f>
        <v>0</v>
      </c>
      <c r="I111" s="14">
        <f t="shared" ref="I111:I115" si="122">F111+H111</f>
        <v>0</v>
      </c>
      <c r="K111" s="58"/>
      <c r="L111" s="58"/>
    </row>
    <row r="112" spans="1:12" ht="24" x14ac:dyDescent="0.2">
      <c r="A112" s="63"/>
      <c r="B112" s="20" t="s">
        <v>120</v>
      </c>
      <c r="C112" s="55" t="s">
        <v>53</v>
      </c>
      <c r="D112" s="11">
        <v>1</v>
      </c>
      <c r="E112" s="12"/>
      <c r="F112" s="13">
        <f t="shared" si="118"/>
        <v>0</v>
      </c>
      <c r="G112" s="12"/>
      <c r="H112" s="13">
        <f t="shared" si="121"/>
        <v>0</v>
      </c>
      <c r="I112" s="14">
        <f t="shared" si="122"/>
        <v>0</v>
      </c>
      <c r="K112" s="61"/>
      <c r="L112" s="61"/>
    </row>
    <row r="113" spans="1:12" ht="24" x14ac:dyDescent="0.2">
      <c r="A113" s="63"/>
      <c r="B113" s="20" t="s">
        <v>121</v>
      </c>
      <c r="C113" s="55" t="s">
        <v>53</v>
      </c>
      <c r="D113" s="11">
        <v>25</v>
      </c>
      <c r="E113" s="12"/>
      <c r="F113" s="13">
        <f t="shared" si="118"/>
        <v>0</v>
      </c>
      <c r="G113" s="12"/>
      <c r="H113" s="13">
        <f t="shared" si="121"/>
        <v>0</v>
      </c>
      <c r="I113" s="14">
        <f t="shared" si="122"/>
        <v>0</v>
      </c>
      <c r="K113" s="61"/>
      <c r="L113" s="61"/>
    </row>
    <row r="114" spans="1:12" ht="24" x14ac:dyDescent="0.2">
      <c r="A114" s="63"/>
      <c r="B114" s="20" t="s">
        <v>122</v>
      </c>
      <c r="C114" s="55" t="s">
        <v>53</v>
      </c>
      <c r="D114" s="11">
        <v>20</v>
      </c>
      <c r="E114" s="12"/>
      <c r="F114" s="13">
        <f t="shared" si="118"/>
        <v>0</v>
      </c>
      <c r="G114" s="12"/>
      <c r="H114" s="13">
        <f t="shared" si="121"/>
        <v>0</v>
      </c>
      <c r="I114" s="14">
        <f t="shared" si="122"/>
        <v>0</v>
      </c>
      <c r="K114" s="61"/>
      <c r="L114" s="61"/>
    </row>
    <row r="115" spans="1:12" s="4" customFormat="1" ht="24" x14ac:dyDescent="0.2">
      <c r="A115" s="63"/>
      <c r="B115" s="20" t="s">
        <v>123</v>
      </c>
      <c r="C115" s="55" t="s">
        <v>53</v>
      </c>
      <c r="D115" s="11">
        <v>20</v>
      </c>
      <c r="E115" s="12"/>
      <c r="F115" s="13">
        <f t="shared" si="118"/>
        <v>0</v>
      </c>
      <c r="G115" s="12"/>
      <c r="H115" s="13">
        <f t="shared" si="121"/>
        <v>0</v>
      </c>
      <c r="I115" s="14">
        <f t="shared" si="122"/>
        <v>0</v>
      </c>
      <c r="K115" s="58"/>
      <c r="L115" s="58"/>
    </row>
    <row r="116" spans="1:12" x14ac:dyDescent="0.2">
      <c r="A116" s="63"/>
      <c r="B116" s="20" t="s">
        <v>104</v>
      </c>
      <c r="C116" s="21" t="s">
        <v>27</v>
      </c>
      <c r="D116" s="11">
        <v>800</v>
      </c>
      <c r="E116" s="12"/>
      <c r="F116" s="13"/>
      <c r="G116" s="12"/>
      <c r="H116" s="13"/>
      <c r="I116" s="14"/>
      <c r="K116" s="61"/>
      <c r="L116" s="61"/>
    </row>
    <row r="117" spans="1:12" s="4" customFormat="1" x14ac:dyDescent="0.2">
      <c r="A117" s="62"/>
      <c r="B117" s="54" t="s">
        <v>105</v>
      </c>
      <c r="C117" s="55" t="s">
        <v>27</v>
      </c>
      <c r="D117" s="52">
        <v>24</v>
      </c>
      <c r="E117" s="47"/>
      <c r="F117" s="48">
        <f t="shared" ref="F117" si="123">D117*E117</f>
        <v>0</v>
      </c>
      <c r="G117" s="47"/>
      <c r="H117" s="48">
        <f t="shared" ref="H117" si="124">D117*G117</f>
        <v>0</v>
      </c>
      <c r="I117" s="49">
        <f t="shared" ref="I117" si="125">F117+H117</f>
        <v>0</v>
      </c>
      <c r="J117" s="25"/>
      <c r="K117" s="58"/>
      <c r="L117" s="58"/>
    </row>
    <row r="118" spans="1:12" x14ac:dyDescent="0.2">
      <c r="A118" s="63"/>
      <c r="B118" s="20" t="s">
        <v>106</v>
      </c>
      <c r="C118" s="21" t="s">
        <v>27</v>
      </c>
      <c r="D118" s="11">
        <v>50</v>
      </c>
      <c r="E118" s="12"/>
      <c r="F118" s="13"/>
      <c r="G118" s="12"/>
      <c r="H118" s="13"/>
      <c r="I118" s="14"/>
      <c r="K118" s="61"/>
      <c r="L118" s="61"/>
    </row>
    <row r="119" spans="1:12" x14ac:dyDescent="0.2">
      <c r="A119" s="63"/>
      <c r="B119" s="20" t="s">
        <v>110</v>
      </c>
      <c r="C119" s="21" t="s">
        <v>109</v>
      </c>
      <c r="D119" s="11">
        <v>21</v>
      </c>
      <c r="E119" s="12"/>
      <c r="F119" s="13"/>
      <c r="G119" s="12"/>
      <c r="H119" s="13"/>
      <c r="I119" s="14"/>
      <c r="K119" s="61"/>
      <c r="L119" s="61"/>
    </row>
    <row r="120" spans="1:12" x14ac:dyDescent="0.2">
      <c r="A120" s="8"/>
      <c r="B120" s="20" t="s">
        <v>71</v>
      </c>
      <c r="C120" s="21" t="s">
        <v>26</v>
      </c>
      <c r="D120" s="11">
        <v>21</v>
      </c>
      <c r="E120" s="12"/>
      <c r="F120" s="13">
        <f t="shared" ref="F120" si="126">D120*E120</f>
        <v>0</v>
      </c>
      <c r="G120" s="12"/>
      <c r="H120" s="13">
        <f t="shared" ref="H120" si="127">D120*G120</f>
        <v>0</v>
      </c>
      <c r="I120" s="14">
        <f t="shared" ref="I120" si="128">F120+H120</f>
        <v>0</v>
      </c>
      <c r="K120" s="61"/>
      <c r="L120" s="61"/>
    </row>
    <row r="121" spans="1:12" x14ac:dyDescent="0.2">
      <c r="A121" s="63"/>
      <c r="B121" s="20" t="s">
        <v>111</v>
      </c>
      <c r="C121" s="21" t="s">
        <v>29</v>
      </c>
      <c r="D121" s="11">
        <v>800</v>
      </c>
      <c r="E121" s="12"/>
      <c r="F121" s="13">
        <f t="shared" ref="F121:F125" si="129">D121*E121</f>
        <v>0</v>
      </c>
      <c r="G121" s="12"/>
      <c r="H121" s="13">
        <f t="shared" ref="H121:H125" si="130">D121*G121</f>
        <v>0</v>
      </c>
      <c r="I121" s="14">
        <f t="shared" ref="I121:I125" si="131">F121+H121</f>
        <v>0</v>
      </c>
      <c r="K121" s="61"/>
      <c r="L121" s="61"/>
    </row>
    <row r="122" spans="1:12" x14ac:dyDescent="0.2">
      <c r="A122" s="63"/>
      <c r="B122" s="20" t="s">
        <v>112</v>
      </c>
      <c r="C122" s="21" t="s">
        <v>113</v>
      </c>
      <c r="D122" s="11">
        <v>30</v>
      </c>
      <c r="E122" s="12"/>
      <c r="F122" s="13">
        <f t="shared" si="129"/>
        <v>0</v>
      </c>
      <c r="G122" s="12"/>
      <c r="H122" s="13">
        <f t="shared" si="130"/>
        <v>0</v>
      </c>
      <c r="I122" s="14">
        <f t="shared" si="131"/>
        <v>0</v>
      </c>
      <c r="K122" s="61"/>
      <c r="L122" s="61"/>
    </row>
    <row r="123" spans="1:12" x14ac:dyDescent="0.2">
      <c r="A123" s="63"/>
      <c r="B123" s="20" t="s">
        <v>114</v>
      </c>
      <c r="C123" s="21" t="s">
        <v>30</v>
      </c>
      <c r="D123" s="11">
        <v>1</v>
      </c>
      <c r="E123" s="12"/>
      <c r="F123" s="13">
        <f t="shared" si="129"/>
        <v>0</v>
      </c>
      <c r="G123" s="12"/>
      <c r="H123" s="13">
        <f t="shared" si="130"/>
        <v>0</v>
      </c>
      <c r="I123" s="14">
        <f t="shared" si="131"/>
        <v>0</v>
      </c>
      <c r="K123" s="61"/>
      <c r="L123" s="61"/>
    </row>
    <row r="124" spans="1:12" x14ac:dyDescent="0.2">
      <c r="A124" s="63"/>
      <c r="B124" s="20" t="s">
        <v>115</v>
      </c>
      <c r="C124" s="21" t="s">
        <v>30</v>
      </c>
      <c r="D124" s="11">
        <v>1</v>
      </c>
      <c r="E124" s="12"/>
      <c r="F124" s="13">
        <f t="shared" si="129"/>
        <v>0</v>
      </c>
      <c r="G124" s="12"/>
      <c r="H124" s="13">
        <f t="shared" si="130"/>
        <v>0</v>
      </c>
      <c r="I124" s="14">
        <f t="shared" si="131"/>
        <v>0</v>
      </c>
      <c r="K124" s="61"/>
      <c r="L124" s="61"/>
    </row>
    <row r="125" spans="1:12" x14ac:dyDescent="0.2">
      <c r="A125" s="63"/>
      <c r="B125" s="20" t="s">
        <v>116</v>
      </c>
      <c r="C125" s="21" t="s">
        <v>117</v>
      </c>
      <c r="D125" s="11">
        <v>1</v>
      </c>
      <c r="E125" s="12"/>
      <c r="F125" s="13">
        <f t="shared" si="129"/>
        <v>0</v>
      </c>
      <c r="G125" s="12"/>
      <c r="H125" s="13">
        <f t="shared" si="130"/>
        <v>0</v>
      </c>
      <c r="I125" s="14">
        <f t="shared" si="131"/>
        <v>0</v>
      </c>
      <c r="K125" s="61"/>
      <c r="L125" s="61"/>
    </row>
    <row r="126" spans="1:12" ht="12.75" customHeight="1" thickBot="1" x14ac:dyDescent="0.25">
      <c r="A126" s="105" t="s">
        <v>23</v>
      </c>
      <c r="B126" s="106"/>
      <c r="C126" s="106"/>
      <c r="D126" s="106"/>
      <c r="E126" s="106"/>
      <c r="F126" s="106"/>
      <c r="G126" s="106"/>
      <c r="H126" s="107"/>
      <c r="I126" s="45">
        <f>SUM(I110:I125)</f>
        <v>0</v>
      </c>
      <c r="K126" s="61"/>
      <c r="L126" s="61"/>
    </row>
    <row r="127" spans="1:12" s="4" customFormat="1" ht="13.5" thickBot="1" x14ac:dyDescent="0.25">
      <c r="A127" s="83" t="s">
        <v>33</v>
      </c>
      <c r="B127" s="84"/>
      <c r="C127" s="84"/>
      <c r="D127" s="84"/>
      <c r="E127" s="84"/>
      <c r="F127" s="84"/>
      <c r="G127" s="84"/>
      <c r="H127" s="84"/>
      <c r="I127" s="85"/>
      <c r="J127" s="25"/>
      <c r="K127" s="58"/>
      <c r="L127" s="58"/>
    </row>
    <row r="128" spans="1:12" s="4" customFormat="1" x14ac:dyDescent="0.2">
      <c r="A128" s="8"/>
      <c r="B128" s="20" t="s">
        <v>91</v>
      </c>
      <c r="C128" s="21" t="s">
        <v>24</v>
      </c>
      <c r="D128" s="11">
        <v>43.992999999999995</v>
      </c>
      <c r="E128" s="12"/>
      <c r="F128" s="13">
        <f t="shared" ref="F128:F132" si="132">D128*E128</f>
        <v>0</v>
      </c>
      <c r="G128" s="12"/>
      <c r="H128" s="13">
        <f t="shared" ref="H128:H132" si="133">D128*G128</f>
        <v>0</v>
      </c>
      <c r="I128" s="14">
        <f t="shared" ref="I128:I132" si="134">F128+H128</f>
        <v>0</v>
      </c>
      <c r="K128" s="58"/>
      <c r="L128" s="58"/>
    </row>
    <row r="129" spans="1:12" x14ac:dyDescent="0.2">
      <c r="A129" s="8"/>
      <c r="B129" s="20" t="s">
        <v>131</v>
      </c>
      <c r="C129" s="21" t="s">
        <v>26</v>
      </c>
      <c r="D129" s="11">
        <v>1</v>
      </c>
      <c r="E129" s="12"/>
      <c r="F129" s="13">
        <f t="shared" ref="F129" si="135">D129*E129</f>
        <v>0</v>
      </c>
      <c r="G129" s="12"/>
      <c r="H129" s="13">
        <f t="shared" ref="H129" si="136">D129*G129</f>
        <v>0</v>
      </c>
      <c r="I129" s="14">
        <f t="shared" ref="I129" si="137">F129+H129</f>
        <v>0</v>
      </c>
      <c r="K129" s="61"/>
      <c r="L129" s="61"/>
    </row>
    <row r="130" spans="1:12" x14ac:dyDescent="0.2">
      <c r="A130" s="8"/>
      <c r="B130" s="20" t="s">
        <v>45</v>
      </c>
      <c r="C130" s="21" t="s">
        <v>20</v>
      </c>
      <c r="D130" s="11">
        <v>1</v>
      </c>
      <c r="E130" s="12"/>
      <c r="F130" s="13">
        <f t="shared" si="132"/>
        <v>0</v>
      </c>
      <c r="G130" s="12"/>
      <c r="H130" s="13">
        <f t="shared" si="133"/>
        <v>0</v>
      </c>
      <c r="I130" s="14">
        <f t="shared" si="134"/>
        <v>0</v>
      </c>
      <c r="K130" s="61"/>
      <c r="L130" s="61"/>
    </row>
    <row r="131" spans="1:12" s="4" customFormat="1" ht="33" customHeight="1" x14ac:dyDescent="0.2">
      <c r="A131" s="8"/>
      <c r="B131" s="20" t="s">
        <v>124</v>
      </c>
      <c r="C131" s="21" t="s">
        <v>30</v>
      </c>
      <c r="D131" s="11">
        <v>1</v>
      </c>
      <c r="E131" s="12"/>
      <c r="F131" s="13">
        <f t="shared" ref="F131" si="138">D131*E131</f>
        <v>0</v>
      </c>
      <c r="G131" s="12"/>
      <c r="H131" s="13">
        <f t="shared" ref="H131" si="139">D131*G131</f>
        <v>0</v>
      </c>
      <c r="I131" s="14">
        <f t="shared" ref="I131" si="140">F131+H131</f>
        <v>0</v>
      </c>
      <c r="K131" s="58"/>
      <c r="L131" s="58"/>
    </row>
    <row r="132" spans="1:12" x14ac:dyDescent="0.2">
      <c r="A132" s="8"/>
      <c r="B132" s="20" t="s">
        <v>72</v>
      </c>
      <c r="C132" s="21" t="s">
        <v>20</v>
      </c>
      <c r="D132" s="11">
        <v>1</v>
      </c>
      <c r="E132" s="12"/>
      <c r="F132" s="13">
        <f t="shared" si="132"/>
        <v>0</v>
      </c>
      <c r="G132" s="12"/>
      <c r="H132" s="13">
        <f t="shared" si="133"/>
        <v>0</v>
      </c>
      <c r="I132" s="14">
        <f t="shared" si="134"/>
        <v>0</v>
      </c>
      <c r="K132" s="61"/>
      <c r="L132" s="61"/>
    </row>
    <row r="133" spans="1:12" ht="12.75" customHeight="1" thickBot="1" x14ac:dyDescent="0.25">
      <c r="A133" s="105" t="s">
        <v>23</v>
      </c>
      <c r="B133" s="106"/>
      <c r="C133" s="106"/>
      <c r="D133" s="106"/>
      <c r="E133" s="106"/>
      <c r="F133" s="106"/>
      <c r="G133" s="106"/>
      <c r="H133" s="107"/>
      <c r="I133" s="26">
        <f>SUM(I128:I132)</f>
        <v>0</v>
      </c>
      <c r="K133" s="61"/>
      <c r="L133" s="61"/>
    </row>
    <row r="134" spans="1:12" ht="12.75" thickBot="1" x14ac:dyDescent="0.25">
      <c r="A134" s="67"/>
      <c r="B134" s="68"/>
      <c r="C134" s="68"/>
      <c r="D134" s="68"/>
      <c r="E134" s="68"/>
      <c r="F134" s="68"/>
      <c r="G134" s="68"/>
      <c r="H134" s="68"/>
      <c r="I134" s="69"/>
      <c r="K134" s="61"/>
      <c r="L134" s="61"/>
    </row>
    <row r="135" spans="1:12" ht="12.75" customHeight="1" x14ac:dyDescent="0.2">
      <c r="A135" s="73" t="s">
        <v>0</v>
      </c>
      <c r="B135" s="74"/>
      <c r="C135" s="74"/>
      <c r="D135" s="74"/>
      <c r="E135" s="74"/>
      <c r="F135" s="74"/>
      <c r="G135" s="75"/>
      <c r="H135" s="79">
        <f>I14+I30+I44+I73+I80+I108+I126+I133</f>
        <v>0</v>
      </c>
      <c r="I135" s="80"/>
      <c r="K135" s="61"/>
      <c r="L135" s="61"/>
    </row>
    <row r="136" spans="1:12" ht="13.5" customHeight="1" thickBot="1" x14ac:dyDescent="0.25">
      <c r="A136" s="76" t="s">
        <v>12</v>
      </c>
      <c r="B136" s="77"/>
      <c r="C136" s="77"/>
      <c r="D136" s="77"/>
      <c r="E136" s="77"/>
      <c r="F136" s="77"/>
      <c r="G136" s="78"/>
      <c r="H136" s="81"/>
      <c r="I136" s="82"/>
      <c r="K136" s="61"/>
      <c r="L136" s="61"/>
    </row>
    <row r="137" spans="1:12" ht="107.25" customHeight="1" thickBot="1" x14ac:dyDescent="0.25">
      <c r="A137" s="70" t="s">
        <v>44</v>
      </c>
      <c r="B137" s="71"/>
      <c r="C137" s="71"/>
      <c r="D137" s="71"/>
      <c r="E137" s="71"/>
      <c r="F137" s="71"/>
      <c r="G137" s="71"/>
      <c r="H137" s="71"/>
      <c r="I137" s="72"/>
    </row>
    <row r="138" spans="1:12" x14ac:dyDescent="0.2">
      <c r="A138" s="27"/>
      <c r="B138" s="28"/>
      <c r="C138" s="25"/>
      <c r="D138" s="29"/>
      <c r="E138" s="25"/>
      <c r="F138" s="25"/>
      <c r="G138" s="30"/>
      <c r="H138" s="30"/>
      <c r="I138" s="30"/>
    </row>
    <row r="139" spans="1:12" x14ac:dyDescent="0.2">
      <c r="A139" s="27"/>
      <c r="B139" s="28"/>
      <c r="C139" s="25"/>
      <c r="D139" s="29"/>
      <c r="E139" s="25"/>
      <c r="F139" s="25"/>
      <c r="G139" s="30"/>
      <c r="H139" s="30"/>
      <c r="I139" s="30"/>
    </row>
    <row r="140" spans="1:12" x14ac:dyDescent="0.2">
      <c r="A140" s="27"/>
      <c r="B140" s="31"/>
      <c r="C140" s="25"/>
      <c r="D140" s="25"/>
      <c r="E140" s="25"/>
      <c r="F140" s="25"/>
      <c r="G140" s="25"/>
      <c r="H140" s="25"/>
      <c r="I140" s="25"/>
    </row>
    <row r="141" spans="1:12" x14ac:dyDescent="0.2">
      <c r="A141" s="27"/>
      <c r="B141" s="32"/>
      <c r="C141" s="25"/>
      <c r="D141" s="25"/>
      <c r="E141" s="25"/>
      <c r="F141" s="25"/>
      <c r="G141" s="25"/>
      <c r="H141" s="25"/>
      <c r="I141" s="25"/>
    </row>
    <row r="142" spans="1:12" ht="12.75" x14ac:dyDescent="0.2">
      <c r="A142" s="27"/>
      <c r="B142" s="33"/>
      <c r="C142" s="25"/>
      <c r="D142" s="25"/>
      <c r="E142" s="25"/>
      <c r="F142" s="25"/>
      <c r="G142" s="25"/>
      <c r="H142" s="25"/>
      <c r="I142" s="25"/>
    </row>
    <row r="143" spans="1:12" ht="12.75" x14ac:dyDescent="0.2">
      <c r="A143" s="4"/>
      <c r="B143" s="34"/>
      <c r="C143" s="34"/>
      <c r="D143" s="34"/>
      <c r="E143" s="34"/>
      <c r="F143" s="34"/>
      <c r="G143" s="34"/>
      <c r="H143" s="34"/>
      <c r="I143" s="34"/>
    </row>
    <row r="144" spans="1:12" ht="12.75" x14ac:dyDescent="0.2">
      <c r="B144" s="34"/>
      <c r="C144" s="34"/>
      <c r="D144" s="34"/>
      <c r="E144" s="34"/>
      <c r="F144" s="34"/>
      <c r="G144" s="34"/>
      <c r="H144" s="34"/>
      <c r="I144" s="34"/>
    </row>
    <row r="145" spans="2:9" ht="12.75" x14ac:dyDescent="0.2">
      <c r="B145" s="34"/>
      <c r="C145" s="34"/>
      <c r="D145" s="34"/>
      <c r="E145" s="34"/>
      <c r="F145" s="34"/>
      <c r="G145" s="34"/>
      <c r="H145" s="34"/>
      <c r="I145" s="34"/>
    </row>
    <row r="146" spans="2:9" ht="12.75" x14ac:dyDescent="0.2">
      <c r="B146" s="34"/>
      <c r="C146" s="34"/>
      <c r="D146" s="34"/>
      <c r="E146" s="34"/>
      <c r="F146" s="34"/>
      <c r="G146" s="34"/>
      <c r="H146" s="34"/>
      <c r="I146" s="34"/>
    </row>
    <row r="147" spans="2:9" ht="15.75" x14ac:dyDescent="0.25">
      <c r="B147" s="34"/>
      <c r="C147" s="34"/>
      <c r="D147" s="35"/>
      <c r="E147" s="34"/>
      <c r="F147" s="34"/>
      <c r="G147" s="34"/>
      <c r="H147" s="34"/>
      <c r="I147" s="34"/>
    </row>
    <row r="148" spans="2:9" ht="13.5" x14ac:dyDescent="0.25">
      <c r="B148" s="34"/>
      <c r="C148" s="36"/>
      <c r="D148" s="34"/>
      <c r="E148" s="34"/>
      <c r="F148" s="34"/>
      <c r="G148" s="36"/>
      <c r="H148" s="34"/>
      <c r="I148" s="36"/>
    </row>
    <row r="149" spans="2:9" ht="12.75" x14ac:dyDescent="0.2">
      <c r="B149" s="34"/>
      <c r="C149" s="34"/>
      <c r="D149" s="34"/>
      <c r="E149" s="34"/>
      <c r="F149" s="34"/>
      <c r="G149" s="34"/>
      <c r="H149" s="34"/>
      <c r="I149" s="34"/>
    </row>
    <row r="150" spans="2:9" ht="12.75" x14ac:dyDescent="0.2">
      <c r="B150" s="34"/>
      <c r="C150" s="34"/>
      <c r="D150" s="34"/>
      <c r="E150" s="34"/>
      <c r="F150" s="34"/>
      <c r="G150" s="34"/>
      <c r="H150" s="34"/>
      <c r="I150" s="34"/>
    </row>
    <row r="151" spans="2:9" ht="15.75" x14ac:dyDescent="0.25">
      <c r="B151" s="34"/>
      <c r="C151" s="34"/>
      <c r="D151" s="34"/>
      <c r="E151" s="34"/>
      <c r="F151" s="37"/>
      <c r="G151" s="37"/>
      <c r="H151" s="37"/>
      <c r="I151" s="37"/>
    </row>
    <row r="152" spans="2:9" ht="15.75" x14ac:dyDescent="0.25">
      <c r="B152" s="34"/>
      <c r="C152" s="34"/>
      <c r="D152" s="34"/>
      <c r="E152" s="34"/>
      <c r="F152" s="37"/>
      <c r="G152" s="37"/>
      <c r="H152" s="35"/>
      <c r="I152" s="37"/>
    </row>
    <row r="153" spans="2:9" ht="15.75" x14ac:dyDescent="0.25">
      <c r="B153" s="34"/>
      <c r="C153" s="34"/>
      <c r="D153" s="34"/>
      <c r="E153" s="34"/>
      <c r="F153" s="37"/>
      <c r="G153" s="38"/>
      <c r="H153" s="37"/>
      <c r="I153" s="36"/>
    </row>
    <row r="154" spans="2:9" ht="15.75" x14ac:dyDescent="0.25">
      <c r="B154" s="34"/>
      <c r="C154" s="34"/>
      <c r="D154" s="34"/>
      <c r="E154" s="34"/>
      <c r="F154" s="37"/>
      <c r="G154" s="37"/>
      <c r="H154" s="35"/>
      <c r="I154" s="37"/>
    </row>
    <row r="155" spans="2:9" ht="15.75" x14ac:dyDescent="0.25">
      <c r="B155" s="34"/>
      <c r="C155" s="34"/>
      <c r="D155" s="34"/>
      <c r="E155" s="34"/>
      <c r="F155" s="37"/>
      <c r="G155" s="38"/>
      <c r="H155" s="37"/>
      <c r="I155" s="36"/>
    </row>
    <row r="156" spans="2:9" x14ac:dyDescent="0.2">
      <c r="B156" s="39"/>
      <c r="C156" s="40"/>
      <c r="D156" s="41"/>
      <c r="E156" s="42"/>
      <c r="F156" s="42"/>
      <c r="G156" s="41"/>
      <c r="H156" s="41"/>
    </row>
    <row r="157" spans="2:9" x14ac:dyDescent="0.2">
      <c r="B157" s="43"/>
      <c r="C157" s="40"/>
      <c r="D157" s="42"/>
      <c r="E157" s="42"/>
      <c r="F157" s="42"/>
      <c r="G157" s="41"/>
      <c r="H157" s="41"/>
    </row>
    <row r="158" spans="2:9" x14ac:dyDescent="0.2">
      <c r="B158" s="40"/>
      <c r="C158" s="40"/>
      <c r="D158" s="42"/>
      <c r="E158" s="42"/>
      <c r="F158" s="42"/>
      <c r="G158" s="41"/>
      <c r="H158" s="41"/>
    </row>
    <row r="159" spans="2:9" x14ac:dyDescent="0.2">
      <c r="B159" s="40"/>
      <c r="C159" s="40"/>
      <c r="D159" s="42"/>
      <c r="E159" s="42"/>
      <c r="F159" s="42"/>
      <c r="G159" s="41"/>
      <c r="H159" s="41"/>
    </row>
    <row r="160" spans="2:9" x14ac:dyDescent="0.2">
      <c r="B160" s="39"/>
      <c r="C160" s="40"/>
      <c r="E160" s="42"/>
      <c r="F160" s="42"/>
      <c r="G160" s="24"/>
      <c r="H160" s="24"/>
    </row>
    <row r="161" spans="2:9" x14ac:dyDescent="0.2">
      <c r="G161" s="44"/>
      <c r="H161" s="44"/>
    </row>
    <row r="162" spans="2:9" ht="12.75" x14ac:dyDescent="0.2">
      <c r="B162" s="34"/>
      <c r="C162" s="34"/>
      <c r="D162" s="34"/>
      <c r="E162" s="34"/>
      <c r="F162" s="34"/>
      <c r="G162" s="34"/>
      <c r="H162" s="34"/>
      <c r="I162" s="34"/>
    </row>
    <row r="163" spans="2:9" ht="12.75" x14ac:dyDescent="0.2">
      <c r="B163" s="34"/>
      <c r="C163" s="34"/>
      <c r="D163" s="34"/>
      <c r="E163" s="34"/>
      <c r="F163" s="34"/>
      <c r="G163" s="34"/>
      <c r="H163" s="34"/>
      <c r="I163" s="34"/>
    </row>
    <row r="164" spans="2:9" ht="12.75" x14ac:dyDescent="0.2">
      <c r="B164" s="34"/>
      <c r="C164" s="34"/>
      <c r="D164" s="34"/>
      <c r="E164" s="34"/>
      <c r="F164" s="34"/>
      <c r="G164" s="34"/>
      <c r="H164" s="34"/>
      <c r="I164" s="34"/>
    </row>
    <row r="165" spans="2:9" ht="12.75" x14ac:dyDescent="0.2">
      <c r="B165" s="34"/>
      <c r="C165" s="34"/>
      <c r="D165" s="34"/>
      <c r="E165" s="34"/>
      <c r="F165" s="34"/>
      <c r="G165" s="34"/>
      <c r="H165" s="34"/>
      <c r="I165" s="34"/>
    </row>
    <row r="166" spans="2:9" ht="15.75" x14ac:dyDescent="0.25">
      <c r="B166" s="34"/>
      <c r="C166" s="34"/>
      <c r="D166" s="35"/>
      <c r="E166" s="34"/>
      <c r="F166" s="34"/>
      <c r="G166" s="34"/>
      <c r="H166" s="34"/>
      <c r="I166" s="34"/>
    </row>
    <row r="167" spans="2:9" ht="13.5" x14ac:dyDescent="0.25">
      <c r="B167" s="34"/>
      <c r="C167" s="36"/>
      <c r="D167" s="34"/>
      <c r="E167" s="34"/>
      <c r="F167" s="34"/>
      <c r="G167" s="36"/>
      <c r="H167" s="34"/>
      <c r="I167" s="36"/>
    </row>
    <row r="168" spans="2:9" ht="12.75" x14ac:dyDescent="0.2">
      <c r="B168" s="34"/>
      <c r="C168" s="34"/>
      <c r="D168" s="34"/>
      <c r="E168" s="34"/>
      <c r="F168" s="34"/>
      <c r="G168" s="34"/>
      <c r="H168" s="34"/>
      <c r="I168" s="34"/>
    </row>
    <row r="169" spans="2:9" ht="12.75" x14ac:dyDescent="0.2">
      <c r="B169" s="34"/>
      <c r="C169" s="34"/>
      <c r="D169" s="34"/>
      <c r="E169" s="34"/>
      <c r="F169" s="34"/>
      <c r="G169" s="34"/>
      <c r="H169" s="34"/>
      <c r="I169" s="34"/>
    </row>
    <row r="170" spans="2:9" ht="15.75" x14ac:dyDescent="0.25">
      <c r="B170" s="34"/>
      <c r="C170" s="34"/>
      <c r="D170" s="34"/>
      <c r="E170" s="34"/>
      <c r="F170" s="37"/>
      <c r="G170" s="37"/>
      <c r="H170" s="37"/>
      <c r="I170" s="37"/>
    </row>
    <row r="171" spans="2:9" ht="15.75" x14ac:dyDescent="0.25">
      <c r="B171" s="34"/>
      <c r="C171" s="34"/>
      <c r="D171" s="34"/>
      <c r="E171" s="34"/>
      <c r="F171" s="37"/>
      <c r="G171" s="37"/>
      <c r="H171" s="35"/>
      <c r="I171" s="37"/>
    </row>
    <row r="172" spans="2:9" ht="15.75" x14ac:dyDescent="0.25">
      <c r="B172" s="34"/>
      <c r="C172" s="34"/>
      <c r="D172" s="34"/>
      <c r="E172" s="34"/>
      <c r="F172" s="37"/>
      <c r="G172" s="38"/>
      <c r="H172" s="37"/>
      <c r="I172" s="36"/>
    </row>
  </sheetData>
  <mergeCells count="33">
    <mergeCell ref="A127:I127"/>
    <mergeCell ref="A133:H133"/>
    <mergeCell ref="A80:H80"/>
    <mergeCell ref="A109:I109"/>
    <mergeCell ref="A108:H108"/>
    <mergeCell ref="A126:H126"/>
    <mergeCell ref="A81:I81"/>
    <mergeCell ref="H1:J1"/>
    <mergeCell ref="H2:J2"/>
    <mergeCell ref="H3:J3"/>
    <mergeCell ref="A8:A9"/>
    <mergeCell ref="J8:J9"/>
    <mergeCell ref="H4:I4"/>
    <mergeCell ref="B6:I6"/>
    <mergeCell ref="B8:B9"/>
    <mergeCell ref="C8:C9"/>
    <mergeCell ref="E8:F8"/>
    <mergeCell ref="G8:H8"/>
    <mergeCell ref="A10:I10"/>
    <mergeCell ref="A45:I45"/>
    <mergeCell ref="A74:I74"/>
    <mergeCell ref="A15:I15"/>
    <mergeCell ref="A14:H14"/>
    <mergeCell ref="A30:H30"/>
    <mergeCell ref="A73:H73"/>
    <mergeCell ref="A31:I31"/>
    <mergeCell ref="A44:H44"/>
    <mergeCell ref="A134:I134"/>
    <mergeCell ref="A137:I137"/>
    <mergeCell ref="A135:G135"/>
    <mergeCell ref="A136:G136"/>
    <mergeCell ref="H135:I135"/>
    <mergeCell ref="H136:I136"/>
  </mergeCells>
  <phoneticPr fontId="0" type="noConversion"/>
  <printOptions horizontalCentered="1"/>
  <pageMargins left="0.19685039370078741" right="0.19685039370078741" top="0.47244094488188981" bottom="0.39370078740157483" header="0.23622047244094491" footer="0.19685039370078741"/>
  <pageSetup paperSize="9" scale="99" fitToHeight="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СМР</vt:lpstr>
      <vt:lpstr>СМР!Область_печати</vt:lpstr>
    </vt:vector>
  </TitlesOfParts>
  <Company>Pioner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dc:creator>
  <cp:lastModifiedBy>Андреев Евгений Владимирович</cp:lastModifiedBy>
  <cp:lastPrinted>2012-10-25T11:29:17Z</cp:lastPrinted>
  <dcterms:created xsi:type="dcterms:W3CDTF">2004-07-12T16:53:24Z</dcterms:created>
  <dcterms:modified xsi:type="dcterms:W3CDTF">2021-01-12T14:30:02Z</dcterms:modified>
</cp:coreProperties>
</file>